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Default Extension="vml" ContentType="application/vnd.openxmlformats-officedocument.vmlDrawing"/>
  <Override PartName="/xl/calcChain.xml" ContentType="application/vnd.openxmlformats-officedocument.spreadsheetml.calcChain+xml"/>
  <Override PartName="/xl/styles.xml" ContentType="application/vnd.openxmlformats-officedocument.spreadsheetml.styl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120" yWindow="-160" windowWidth="25640" windowHeight="14940" tabRatio="500"/>
  </bookViews>
  <sheets>
    <sheet name="Budget" sheetId="1" r:id="rId1"/>
    <sheet name="Actual Expenses" sheetId="2" r:id="rId2"/>
    <sheet name="Regional Budget Tracking" sheetId="3" r:id="rId3"/>
  </sheets>
  <definedNames>
    <definedName name="_xlnm._FilterDatabase" localSheetId="1" hidden="1">'Actual Expenses'!$A$1:$F$262</definedName>
  </definedNames>
  <calcPr calcId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247" i="2"/>
  <c r="F3" i="1"/>
  <c r="F4"/>
  <c r="F5"/>
  <c r="F6"/>
  <c r="F7"/>
  <c r="F8"/>
  <c r="F9"/>
  <c r="F13"/>
  <c r="F14"/>
  <c r="F15"/>
  <c r="F16"/>
  <c r="F18"/>
  <c r="F19"/>
  <c r="F21"/>
  <c r="F22"/>
  <c r="F23"/>
  <c r="F24"/>
  <c r="F25"/>
  <c r="F26"/>
  <c r="F27"/>
  <c r="F28"/>
  <c r="F30"/>
  <c r="B1" i="3"/>
  <c r="B15"/>
  <c r="B16"/>
  <c r="B2"/>
  <c r="D11"/>
  <c r="F11"/>
  <c r="H11"/>
  <c r="J11"/>
  <c r="B3"/>
  <c r="B4"/>
  <c r="B5"/>
  <c r="D13"/>
  <c r="D16"/>
  <c r="F13"/>
  <c r="F16"/>
  <c r="H13"/>
  <c r="H16"/>
  <c r="J16"/>
  <c r="B17"/>
  <c r="D17"/>
  <c r="F17"/>
  <c r="H17"/>
  <c r="J17"/>
  <c r="J18"/>
  <c r="J21"/>
  <c r="H21"/>
  <c r="F21"/>
  <c r="D21"/>
  <c r="B19"/>
  <c r="B21"/>
  <c r="D15"/>
  <c r="F15"/>
  <c r="H15"/>
  <c r="J15"/>
  <c r="J19"/>
  <c r="H19"/>
  <c r="F19"/>
  <c r="D19"/>
  <c r="D14"/>
  <c r="F14"/>
  <c r="H14"/>
  <c r="J14"/>
  <c r="J13"/>
  <c r="D12"/>
  <c r="F12"/>
  <c r="H12"/>
  <c r="J12"/>
  <c r="D2"/>
</calcChain>
</file>

<file path=xl/sharedStrings.xml><?xml version="1.0" encoding="utf-8"?>
<sst xmlns="http://schemas.openxmlformats.org/spreadsheetml/2006/main" count="1116" uniqueCount="305">
  <si>
    <t>Snacks for train ride</t>
  </si>
  <si>
    <t>Eko Market Kiev</t>
  </si>
  <si>
    <t>Flight: Kathmandu to New Delhi</t>
  </si>
  <si>
    <t>Air India</t>
  </si>
  <si>
    <t>Emin Hotel</t>
  </si>
  <si>
    <t>Bottle of water</t>
  </si>
  <si>
    <t>Vending Machine</t>
  </si>
  <si>
    <t>Costa Coffee</t>
  </si>
  <si>
    <t>Lunch at Moscow airport</t>
  </si>
  <si>
    <t>Coffee Mania</t>
  </si>
  <si>
    <t>Hakone Free Pass</t>
  </si>
  <si>
    <t>Odakyu Electric Railway</t>
  </si>
  <si>
    <t>Ryokan - Hakone</t>
  </si>
  <si>
    <t>Hakone Suimeisou</t>
  </si>
  <si>
    <t>Dinner at Hong Kong airport</t>
  </si>
  <si>
    <t>Famous Famiglia</t>
  </si>
  <si>
    <t>Cash</t>
  </si>
  <si>
    <t>Nepal Tour</t>
  </si>
  <si>
    <t>Hotel Dream Nepal</t>
  </si>
  <si>
    <t>Sankalp deposit and program fee</t>
  </si>
  <si>
    <t>Sankalp</t>
  </si>
  <si>
    <t>Discovering Buddhism course</t>
  </si>
  <si>
    <t>Kopan Monastery</t>
  </si>
  <si>
    <t>Domain name registration renewal</t>
  </si>
  <si>
    <t>Flight: Jaipur to Bangkok</t>
  </si>
  <si>
    <t>Flight: Bangkok to Saigon</t>
  </si>
  <si>
    <t>VietJet Air</t>
  </si>
  <si>
    <t>Visa on Arrival Application</t>
  </si>
  <si>
    <t>Vietnam Airways</t>
  </si>
  <si>
    <t>Hotel - Bangkok</t>
  </si>
  <si>
    <t>Buddy Lodge</t>
  </si>
  <si>
    <t>Starbucks</t>
  </si>
  <si>
    <t>Baan Chart</t>
  </si>
  <si>
    <t>Flight: Hanoi to College Station</t>
  </si>
  <si>
    <t>Flight: Saigon to Da Nang</t>
  </si>
  <si>
    <t>Viet Jet</t>
  </si>
  <si>
    <t>Flight: Da Nang to Ha Noi</t>
  </si>
  <si>
    <t>Hotel - Saigon</t>
  </si>
  <si>
    <t>Ruby River Hotel</t>
  </si>
  <si>
    <t>Hotel - Hoi An</t>
  </si>
  <si>
    <t>Sunshine Hotel</t>
  </si>
  <si>
    <t>Hotel - Hanoi</t>
  </si>
  <si>
    <t>Royal Palace Hanoi Hotel</t>
  </si>
  <si>
    <t>Trips to Halong Bay and Perfume Pagoda</t>
  </si>
  <si>
    <t>Meals at Tokyo airport</t>
  </si>
  <si>
    <t>Narita Airport Terminal</t>
  </si>
  <si>
    <t>Trip Preparation Budget</t>
  </si>
  <si>
    <t>Error Check</t>
  </si>
  <si>
    <t>Travel Expenses Budget</t>
  </si>
  <si>
    <t>Trip Duration</t>
  </si>
  <si>
    <t>(should be zero)</t>
  </si>
  <si>
    <t>Travel Expenses Budget per Day</t>
  </si>
  <si>
    <t>Today's Date</t>
  </si>
  <si>
    <t>Grand Total</t>
  </si>
  <si>
    <t>Start Date</t>
  </si>
  <si>
    <t>End Date</t>
  </si>
  <si>
    <t>Total Days in Region</t>
  </si>
  <si>
    <t>Percentage of Total Trip</t>
  </si>
  <si>
    <t>Days in Region To Date</t>
  </si>
  <si>
    <t>Remaining Days in Region</t>
  </si>
  <si>
    <t>Total Budget</t>
  </si>
  <si>
    <t>To-Date Budget</t>
  </si>
  <si>
    <t>To-Date Actual Expenses</t>
  </si>
  <si>
    <t>Less: Unused Cash</t>
  </si>
  <si>
    <t>Equals: Remaining Budget</t>
  </si>
  <si>
    <t>Favorable / (Unfavorable) Budget Variance</t>
  </si>
  <si>
    <t>Coffee</t>
  </si>
  <si>
    <t>Woellhaf Dusseldorf</t>
  </si>
  <si>
    <t>Air BnB - London</t>
  </si>
  <si>
    <t>Train Ticket - Berlin to Amsterdam</t>
  </si>
  <si>
    <t>DB Bahn</t>
  </si>
  <si>
    <t>Air BnB - Amsterdam</t>
  </si>
  <si>
    <t>Tickets to Chic in London</t>
  </si>
  <si>
    <t>Ticket Master</t>
  </si>
  <si>
    <t>Flight: Amsterdam to London</t>
  </si>
  <si>
    <t>Easy Jet</t>
  </si>
  <si>
    <t>Train Ticket - London to Paris</t>
  </si>
  <si>
    <t>Eurostar</t>
  </si>
  <si>
    <t>Oyster Card Credit</t>
  </si>
  <si>
    <t>City of London</t>
  </si>
  <si>
    <t>Top Shop</t>
  </si>
  <si>
    <t>Next</t>
  </si>
  <si>
    <t>Train Tickets (2) - Paris to Marseille</t>
  </si>
  <si>
    <t>Rail Europe</t>
  </si>
  <si>
    <t>Flight: Paris to Prague</t>
  </si>
  <si>
    <t>Air BnB - Prague</t>
  </si>
  <si>
    <t>David Bowie Exhibit Ticket</t>
  </si>
  <si>
    <t>V&amp;A Museum</t>
  </si>
  <si>
    <t>Eat Bankside</t>
  </si>
  <si>
    <t>Train Ticket - Prague to Budapest</t>
  </si>
  <si>
    <t>Ceske Drahy Praha</t>
  </si>
  <si>
    <t>Le Chat Bossu</t>
  </si>
  <si>
    <t>Navigo card (one month)</t>
  </si>
  <si>
    <t>Paris Metro</t>
  </si>
  <si>
    <t>India Visa</t>
  </si>
  <si>
    <t>VF Services</t>
  </si>
  <si>
    <t>Asia</t>
  </si>
  <si>
    <t>Air Mattress</t>
  </si>
  <si>
    <t>Go Sport</t>
  </si>
  <si>
    <t>Versailles tickets</t>
  </si>
  <si>
    <t>Versailles</t>
  </si>
  <si>
    <t>Le 6 Paul Bert</t>
  </si>
  <si>
    <t>On dine</t>
  </si>
  <si>
    <t>Spring</t>
  </si>
  <si>
    <t>Hotel Room - Budapest</t>
  </si>
  <si>
    <t>Hotel Orion</t>
  </si>
  <si>
    <t>Ride to Paris airport (Les Cars Air France)</t>
  </si>
  <si>
    <t>Air France</t>
  </si>
  <si>
    <t>Flight: Warsaw to Istanbul</t>
  </si>
  <si>
    <t>LOT Polish Airways</t>
  </si>
  <si>
    <t>Flight: Budapest to Bucharest</t>
  </si>
  <si>
    <t>Tarom Romania</t>
  </si>
  <si>
    <t>Flight: Istanbul to Tokyo</t>
  </si>
  <si>
    <t>Aeroflot</t>
  </si>
  <si>
    <t>Flight: Tokyo to Kathmandu</t>
  </si>
  <si>
    <t>Cathay Pacific Air</t>
  </si>
  <si>
    <t>Spotify monthly membership fees</t>
  </si>
  <si>
    <t>Spotify</t>
  </si>
  <si>
    <t>Lunch - Paris airport</t>
  </si>
  <si>
    <t>Exki 2D</t>
  </si>
  <si>
    <t>Gas for drive to Hluboka nad Vltavou Castle</t>
  </si>
  <si>
    <t>Pap Oil</t>
  </si>
  <si>
    <t>Lunch - Hluboka nad Vltavou Castle</t>
  </si>
  <si>
    <t>Knizeci Dvur</t>
  </si>
  <si>
    <t>Hotel - Kyoto</t>
  </si>
  <si>
    <t>Kyoto Tower Hotel (Orbitz)</t>
  </si>
  <si>
    <t>Hotel - Tokyo</t>
  </si>
  <si>
    <t>Hotel Sunroute Plaza Shinjuku Tokyo (Orbitz)</t>
  </si>
  <si>
    <t>Hotel - Takayama</t>
  </si>
  <si>
    <t>Best Western Hotel Takayama (Orbitz)</t>
  </si>
  <si>
    <t>Lunch (Prague bus station)</t>
  </si>
  <si>
    <t>Brioche d'Orr</t>
  </si>
  <si>
    <t>Japan Rail Pass</t>
  </si>
  <si>
    <t>Vivre le Japon</t>
  </si>
  <si>
    <t>Sunblock, etc.</t>
  </si>
  <si>
    <t>Rossman</t>
  </si>
  <si>
    <t>Airport shuttle (Budapest)</t>
  </si>
  <si>
    <t>Airport Shuttle</t>
  </si>
  <si>
    <t>Hotel breakfasts</t>
  </si>
  <si>
    <t>Waters at Bucharest airport</t>
  </si>
  <si>
    <t>Alpha Rocas</t>
  </si>
  <si>
    <t>Turkish Visa</t>
  </si>
  <si>
    <t>Turkish Visa Ankara</t>
  </si>
  <si>
    <t>Drinks</t>
  </si>
  <si>
    <t>Blue Hotel Terrace</t>
  </si>
  <si>
    <t>Hotel - Istanbul</t>
  </si>
  <si>
    <t>Byzantium Hotel</t>
  </si>
  <si>
    <t>Cafe Sarman Kiev</t>
  </si>
  <si>
    <t>Reclass Cash to Transportation</t>
  </si>
  <si>
    <t>Bus: Foz do Igucu to Florianopolis (Cama Service)</t>
  </si>
  <si>
    <t>Pluma</t>
  </si>
  <si>
    <t>Flight: Florianopolis to Manaus to Rio de Janeiro</t>
  </si>
  <si>
    <t>TAM</t>
  </si>
  <si>
    <t>Air BnB - Florianopolis</t>
  </si>
  <si>
    <t>Air BnB</t>
  </si>
  <si>
    <t>Bus: Buenos Aires to Foz do Iguacu (Cama Service)</t>
  </si>
  <si>
    <t>Crucero del Norte</t>
  </si>
  <si>
    <t>Flight &amp; Hotel: Houston to Cancun (roundtrip)</t>
  </si>
  <si>
    <t>Cash Conversion - Blue Market</t>
  </si>
  <si>
    <t>"Tony"</t>
  </si>
  <si>
    <t>Air BnB - Rio de Janeiro</t>
  </si>
  <si>
    <t>Flight: Rio de Janeiro to Medellin</t>
  </si>
  <si>
    <t>Avianca</t>
  </si>
  <si>
    <t>ATM fee rebate</t>
  </si>
  <si>
    <t>Charles Schwab</t>
  </si>
  <si>
    <t>Air BnB - Buenos Aires</t>
  </si>
  <si>
    <t>Park Admission</t>
  </si>
  <si>
    <t>Iguacu National Park</t>
  </si>
  <si>
    <t>Hotel - Foz do Iguacu</t>
  </si>
  <si>
    <t>Pousada Hawaii</t>
  </si>
  <si>
    <t>Air BnB - Medellin</t>
  </si>
  <si>
    <t>Medellin Travel Guide</t>
  </si>
  <si>
    <t>David Lee</t>
  </si>
  <si>
    <t>Dinner</t>
  </si>
  <si>
    <t>Pizza Cone Kiosk</t>
  </si>
  <si>
    <t>Groceries</t>
  </si>
  <si>
    <t>Pao de Acucar</t>
  </si>
  <si>
    <t>Lunch</t>
  </si>
  <si>
    <t>Bar 420</t>
  </si>
  <si>
    <t>Churrascaria Palace</t>
  </si>
  <si>
    <t>Restaurante Palace</t>
  </si>
  <si>
    <t>Subway</t>
  </si>
  <si>
    <t>Sushi Light</t>
  </si>
  <si>
    <t>Carulla</t>
  </si>
  <si>
    <t>Doner King</t>
  </si>
  <si>
    <t>Mondongo's</t>
  </si>
  <si>
    <t>Exito</t>
  </si>
  <si>
    <t>Bonuar</t>
  </si>
  <si>
    <t>Clothing</t>
  </si>
  <si>
    <t>Juan Valdez</t>
  </si>
  <si>
    <t>Verdeo</t>
  </si>
  <si>
    <t>Royal Thai</t>
  </si>
  <si>
    <t>Il Forno</t>
  </si>
  <si>
    <t>Crepes &amp; Waffles</t>
  </si>
  <si>
    <t>Gef</t>
  </si>
  <si>
    <t>Flight: Medellín to Lima to Quito to Medellín</t>
  </si>
  <si>
    <t>Taca</t>
  </si>
  <si>
    <t>Movie Tickets</t>
  </si>
  <si>
    <t>Multiplex Cine Colombia</t>
  </si>
  <si>
    <t>Hostel Room - Medellin</t>
  </si>
  <si>
    <t>Geo Hostel</t>
  </si>
  <si>
    <t>Flight: Lima - Cuzco</t>
  </si>
  <si>
    <t>Go2Peru</t>
  </si>
  <si>
    <t>Breakfast (Lima airport)</t>
  </si>
  <si>
    <t>Manos Morenos</t>
  </si>
  <si>
    <t>Train Ticket - Aguas Calientes to Ollantaytambo</t>
  </si>
  <si>
    <t>Peru Rail</t>
  </si>
  <si>
    <t>Hotel - Cusco</t>
  </si>
  <si>
    <t>Wayna Picchu</t>
  </si>
  <si>
    <t>Reclass Cash to Lodging</t>
  </si>
  <si>
    <t>Cash Conversion - U.S. Dollars to Peruvian Soles</t>
  </si>
  <si>
    <t>Hostel Room (1 night dorm, 3 nights private)</t>
  </si>
  <si>
    <t>F1 Hostels</t>
  </si>
  <si>
    <t>4 day / 3 night visit</t>
  </si>
  <si>
    <t>Maquipucuna</t>
  </si>
  <si>
    <t>Hotel room - Quito</t>
  </si>
  <si>
    <t>Hotel Cayman</t>
  </si>
  <si>
    <t>Dental Appointment - Cleaning</t>
  </si>
  <si>
    <t>Oral Nova</t>
  </si>
  <si>
    <t>Dental Appointment - Cavity Repair</t>
  </si>
  <si>
    <t>Sunblock</t>
  </si>
  <si>
    <t>Randall's</t>
  </si>
  <si>
    <t>Gatlin's</t>
  </si>
  <si>
    <t>In-flight lunch</t>
  </si>
  <si>
    <t>Popeye's</t>
  </si>
  <si>
    <t>Books, movies, music</t>
  </si>
  <si>
    <t>Air BnB - Berlin</t>
  </si>
  <si>
    <t>Europe</t>
  </si>
  <si>
    <t>Airfare - Houston to Berlin (fees only)</t>
  </si>
  <si>
    <t>Kindle Fire, charger, case</t>
  </si>
  <si>
    <t>Air BnB - Paris</t>
  </si>
  <si>
    <t>Budgeted Expenses</t>
  </si>
  <si>
    <t>Frequency</t>
  </si>
  <si>
    <t>Amount</t>
  </si>
  <si>
    <t>Annual</t>
  </si>
  <si>
    <t>Trip Preparation Expenses</t>
  </si>
  <si>
    <t>Storage</t>
  </si>
  <si>
    <t>Travel/Medical Insurance</t>
  </si>
  <si>
    <t>Immunizations/Medications</t>
  </si>
  <si>
    <t>Web Site (Domain/Hosting/Theme)</t>
  </si>
  <si>
    <t>Mail Opening Service</t>
  </si>
  <si>
    <t>Gear/Guide Books/Music/Recreational Books</t>
  </si>
  <si>
    <t>Total Trip Preparation Expenses</t>
  </si>
  <si>
    <t>Travel Expenses</t>
  </si>
  <si>
    <t>Transportation</t>
  </si>
  <si>
    <t>Long Flights</t>
  </si>
  <si>
    <t>Long bus trips/trains/short flights</t>
  </si>
  <si>
    <t>Local transportation (metro/taxi/local bus)</t>
  </si>
  <si>
    <t>Visas</t>
  </si>
  <si>
    <t>Lodging</t>
  </si>
  <si>
    <t>Rent</t>
  </si>
  <si>
    <t>Bills (internet cafes, mobile phone)</t>
  </si>
  <si>
    <t>Discretionary</t>
  </si>
  <si>
    <t>Groceries</t>
  </si>
  <si>
    <t>Clothing</t>
  </si>
  <si>
    <t>Entertainment/Activities/Restaurants/Bars</t>
  </si>
  <si>
    <t>Money exchange fees/currency spread losses</t>
  </si>
  <si>
    <t>Gifts</t>
  </si>
  <si>
    <t>Laundry/drycleaning</t>
  </si>
  <si>
    <t>Credit card and airline rewards</t>
  </si>
  <si>
    <t>Total Travel Expenses</t>
  </si>
  <si>
    <t>Total Budgeted Expenses</t>
  </si>
  <si>
    <t>Date</t>
  </si>
  <si>
    <t>Budget Category</t>
  </si>
  <si>
    <t>Description</t>
  </si>
  <si>
    <t>Vendor</t>
  </si>
  <si>
    <t>Price</t>
  </si>
  <si>
    <t>Region</t>
  </si>
  <si>
    <t>Trip Preparation</t>
  </si>
  <si>
    <t>Domain name, web hosting</t>
  </si>
  <si>
    <t>Blue Host</t>
  </si>
  <si>
    <t>Flight: Houston to Buenos Aires (round trip)</t>
  </si>
  <si>
    <t>American Airlines</t>
  </si>
  <si>
    <t>Americas</t>
  </si>
  <si>
    <t>Goodspace theme</t>
  </si>
  <si>
    <t>Theme Forest</t>
  </si>
  <si>
    <t>Travel Insurance Policy (12 months)</t>
  </si>
  <si>
    <t>World Nomads</t>
  </si>
  <si>
    <t>Brazilian visa, agency fee, passport photos, shipping</t>
  </si>
  <si>
    <t>2GetVisa</t>
  </si>
  <si>
    <t>Vaccinations</t>
  </si>
  <si>
    <t>Austin Regional Clinic</t>
  </si>
  <si>
    <t>Electrical converter, voltage converter, power strip</t>
  </si>
  <si>
    <t>Amazon</t>
  </si>
  <si>
    <t>Prescriptions: Azithromycin, Cipro, Doxy-Cycl</t>
  </si>
  <si>
    <t>Wal-Mart</t>
  </si>
  <si>
    <t>Mail Opening Service (12 months)</t>
  </si>
  <si>
    <t>Mail Box Forwarding</t>
  </si>
  <si>
    <t>Meals and snacks during trip to Buenos Aires</t>
  </si>
  <si>
    <t>(various)</t>
  </si>
  <si>
    <t>Passenger Van: College Station to Houston</t>
  </si>
  <si>
    <t>Ground Shuttle</t>
  </si>
  <si>
    <t>Personal pick up and ride from Buenos Aires airport</t>
  </si>
  <si>
    <t>Ibero</t>
  </si>
  <si>
    <t>Cash Withdrawal</t>
  </si>
  <si>
    <t>N/A</t>
  </si>
  <si>
    <t>Reciprocity fee to enter Argentina</t>
  </si>
  <si>
    <t>Argentine Tax Ministry</t>
  </si>
  <si>
    <t>4 weeks of Spanish lessons (20 hours/week), including books</t>
  </si>
  <si>
    <t>Home stay in Buenos Aires</t>
  </si>
  <si>
    <t>Dining</t>
  </si>
  <si>
    <t>Bar El Federal</t>
  </si>
  <si>
    <t>Klan Bar</t>
  </si>
  <si>
    <t>Capital One Travel Reward</t>
  </si>
  <si>
    <t>Capital One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</si>
</sst>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m/d/yyyy;@"/>
  </numFmts>
  <fonts count="23">
    <font>
      <sz val="10"/>
      <color indexed="8"/>
      <name val="Arial"/>
    </font>
    <font>
      <b/>
      <sz val="10"/>
      <color indexed="8"/>
      <name val="Arial"/>
    </font>
    <font>
      <b/>
      <sz val="10"/>
      <color indexed="8"/>
      <name val="Arial"/>
    </font>
    <font>
      <b/>
      <sz val="12"/>
      <color indexed="8"/>
      <name val="Arial"/>
    </font>
    <font>
      <sz val="10"/>
      <color indexed="8"/>
      <name val="Arial"/>
    </font>
    <font>
      <b/>
      <sz val="11"/>
      <color indexed="8"/>
      <name val="Arial"/>
    </font>
    <font>
      <sz val="10"/>
      <color indexed="8"/>
      <name val="Arial"/>
    </font>
    <font>
      <b/>
      <sz val="10"/>
      <color indexed="8"/>
      <name val="Arial"/>
    </font>
    <font>
      <b/>
      <sz val="10"/>
      <color indexed="8"/>
      <name val="Arial"/>
    </font>
    <font>
      <b/>
      <sz val="10"/>
      <color indexed="8"/>
      <name val="Arial"/>
    </font>
    <font>
      <sz val="10"/>
      <color indexed="8"/>
      <name val="Arial"/>
    </font>
    <font>
      <b/>
      <sz val="10"/>
      <color indexed="8"/>
      <name val="Arial"/>
    </font>
    <font>
      <sz val="10"/>
      <color indexed="8"/>
      <name val="Arial"/>
    </font>
    <font>
      <b/>
      <sz val="10"/>
      <color indexed="8"/>
      <name val="Arial"/>
    </font>
    <font>
      <b/>
      <sz val="10"/>
      <color indexed="8"/>
      <name val="Arial"/>
    </font>
    <font>
      <b/>
      <sz val="11"/>
      <color indexed="8"/>
      <name val="Arial"/>
    </font>
    <font>
      <sz val="10"/>
      <color indexed="8"/>
      <name val="Arial"/>
    </font>
    <font>
      <b/>
      <sz val="12"/>
      <color indexed="8"/>
      <name val="Arial"/>
    </font>
    <font>
      <sz val="10"/>
      <color indexed="8"/>
      <name val="Arial"/>
    </font>
    <font>
      <sz val="10"/>
      <color indexed="8"/>
      <name val="Arial"/>
    </font>
    <font>
      <b/>
      <sz val="11"/>
      <color rgb="FF4A86E8"/>
      <name val="Arial"/>
    </font>
    <font>
      <b/>
      <sz val="10"/>
      <color indexed="8"/>
      <name val="Arial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>
      <alignment wrapText="1"/>
    </xf>
    <xf numFmtId="41" fontId="1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/>
    </xf>
    <xf numFmtId="41" fontId="5" fillId="0" borderId="0" xfId="0" applyNumberFormat="1" applyFont="1"/>
    <xf numFmtId="0" fontId="6" fillId="0" borderId="0" xfId="0" applyFont="1"/>
    <xf numFmtId="0" fontId="0" fillId="0" borderId="0" xfId="0" applyAlignment="1">
      <alignment horizontal="center" wrapText="1"/>
    </xf>
    <xf numFmtId="0" fontId="9" fillId="0" borderId="0" xfId="0" applyFont="1" applyAlignment="1">
      <alignment horizontal="right" wrapText="1"/>
    </xf>
    <xf numFmtId="0" fontId="10" fillId="0" borderId="0" xfId="0" applyFont="1"/>
    <xf numFmtId="0" fontId="0" fillId="0" borderId="0" xfId="0" applyAlignment="1">
      <alignment horizontal="right" wrapText="1"/>
    </xf>
    <xf numFmtId="164" fontId="0" fillId="0" borderId="0" xfId="0" applyNumberFormat="1" applyAlignment="1">
      <alignment wrapText="1"/>
    </xf>
    <xf numFmtId="41" fontId="12" fillId="0" borderId="0" xfId="0" applyNumberFormat="1" applyFont="1"/>
    <xf numFmtId="0" fontId="13" fillId="0" borderId="0" xfId="0" applyFont="1" applyAlignment="1">
      <alignment horizontal="left"/>
    </xf>
    <xf numFmtId="0" fontId="14" fillId="0" borderId="0" xfId="0" applyFont="1" applyAlignment="1">
      <alignment wrapText="1"/>
    </xf>
    <xf numFmtId="3" fontId="15" fillId="0" borderId="0" xfId="0" applyNumberFormat="1" applyFont="1"/>
    <xf numFmtId="0" fontId="16" fillId="0" borderId="0" xfId="0" applyFont="1"/>
    <xf numFmtId="0" fontId="17" fillId="0" borderId="0" xfId="0" applyFont="1"/>
    <xf numFmtId="9" fontId="0" fillId="0" borderId="0" xfId="0" applyNumberFormat="1" applyAlignment="1">
      <alignment wrapText="1"/>
    </xf>
    <xf numFmtId="41" fontId="0" fillId="0" borderId="0" xfId="0" applyNumberFormat="1" applyAlignment="1">
      <alignment horizontal="right" wrapText="1"/>
    </xf>
    <xf numFmtId="3" fontId="18" fillId="0" borderId="0" xfId="0" applyNumberFormat="1" applyFont="1"/>
    <xf numFmtId="0" fontId="19" fillId="2" borderId="0" xfId="0" applyFont="1" applyFill="1"/>
    <xf numFmtId="0" fontId="20" fillId="0" borderId="0" xfId="0" applyFont="1"/>
    <xf numFmtId="0" fontId="21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right"/>
    </xf>
    <xf numFmtId="41" fontId="3" fillId="0" borderId="0" xfId="0" applyNumberFormat="1" applyFont="1"/>
    <xf numFmtId="0" fontId="7" fillId="0" borderId="0" xfId="0" applyFont="1" applyFill="1" applyAlignment="1">
      <alignment horizontal="left" wrapText="1"/>
    </xf>
    <xf numFmtId="0" fontId="8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164" fontId="0" fillId="0" borderId="0" xfId="0" applyNumberFormat="1" applyFill="1" applyAlignment="1">
      <alignment horizontal="left" wrapText="1"/>
    </xf>
    <xf numFmtId="41" fontId="0" fillId="0" borderId="0" xfId="0" applyNumberFormat="1" applyFill="1" applyAlignment="1">
      <alignment wrapText="1"/>
    </xf>
    <xf numFmtId="3" fontId="0" fillId="0" borderId="0" xfId="0" applyNumberFormat="1" applyFill="1" applyAlignment="1">
      <alignment wrapText="1"/>
    </xf>
    <xf numFmtId="0" fontId="0" fillId="3" borderId="4" xfId="0" applyFill="1" applyBorder="1" applyAlignment="1">
      <alignment wrapText="1"/>
    </xf>
    <xf numFmtId="3" fontId="0" fillId="3" borderId="5" xfId="0" applyNumberFormat="1" applyFill="1" applyBorder="1" applyAlignment="1">
      <alignment wrapText="1"/>
    </xf>
    <xf numFmtId="0" fontId="0" fillId="3" borderId="2" xfId="0" applyFill="1" applyBorder="1" applyAlignment="1">
      <alignment wrapText="1"/>
    </xf>
    <xf numFmtId="3" fontId="0" fillId="3" borderId="3" xfId="0" applyNumberFormat="1" applyFill="1" applyBorder="1" applyAlignment="1">
      <alignment wrapText="1"/>
    </xf>
    <xf numFmtId="0" fontId="0" fillId="3" borderId="6" xfId="0" applyFill="1" applyBorder="1" applyAlignment="1">
      <alignment wrapText="1"/>
    </xf>
    <xf numFmtId="164" fontId="0" fillId="3" borderId="1" xfId="0" applyNumberFormat="1" applyFill="1" applyBorder="1" applyAlignment="1">
      <alignment wrapText="1"/>
    </xf>
    <xf numFmtId="41" fontId="11" fillId="0" borderId="0" xfId="0" applyNumberFormat="1" applyFont="1" applyAlignment="1">
      <alignment horizontal="right" wrapText="1"/>
    </xf>
  </cellXfs>
  <cellStyles count="1">
    <cellStyle name="Normal" xfId="0" builtinId="0"/>
  </cellStyles>
  <dxfs count="4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34"/>
  <sheetViews>
    <sheetView tabSelected="1" zoomScale="150" workbookViewId="0">
      <pane ySplit="1" topLeftCell="A2" activePane="bottomLeft" state="frozen"/>
      <selection pane="bottomLeft"/>
    </sheetView>
  </sheetViews>
  <sheetFormatPr baseColWidth="10" defaultColWidth="9.1640625" defaultRowHeight="12.75" customHeight="1"/>
  <cols>
    <col min="1" max="1" width="41.1640625" style="14" customWidth="1"/>
    <col min="2" max="2" width="11.83203125" style="14" customWidth="1"/>
    <col min="3" max="3" width="1.5" style="14" customWidth="1"/>
    <col min="4" max="4" width="12.6640625" style="14" customWidth="1"/>
    <col min="5" max="5" width="1.5" style="14" customWidth="1"/>
    <col min="6" max="6" width="10.1640625" style="14" customWidth="1"/>
  </cols>
  <sheetData>
    <row r="1" spans="1:6" ht="15">
      <c r="A1" s="22" t="s">
        <v>231</v>
      </c>
      <c r="B1" s="23" t="s">
        <v>232</v>
      </c>
      <c r="C1" s="23"/>
      <c r="D1" s="23" t="s">
        <v>233</v>
      </c>
      <c r="E1" s="23"/>
      <c r="F1" s="23" t="s">
        <v>234</v>
      </c>
    </row>
    <row r="2" spans="1:6" ht="13">
      <c r="A2" s="20" t="s">
        <v>235</v>
      </c>
      <c r="B2" s="7"/>
      <c r="D2" s="7"/>
      <c r="F2" s="7"/>
    </row>
    <row r="3" spans="1:6">
      <c r="A3" s="2" t="s">
        <v>236</v>
      </c>
      <c r="B3" s="14">
        <v>12</v>
      </c>
      <c r="D3" s="10">
        <v>0</v>
      </c>
      <c r="E3" s="10"/>
      <c r="F3" s="10">
        <f t="shared" ref="F3:F8" si="0">B3*D3</f>
        <v>0</v>
      </c>
    </row>
    <row r="4" spans="1:6">
      <c r="A4" s="2" t="s">
        <v>237</v>
      </c>
      <c r="B4" s="14">
        <v>4</v>
      </c>
      <c r="D4" s="10">
        <v>250</v>
      </c>
      <c r="E4" s="10"/>
      <c r="F4" s="10">
        <f t="shared" si="0"/>
        <v>1000</v>
      </c>
    </row>
    <row r="5" spans="1:6">
      <c r="A5" s="2" t="s">
        <v>238</v>
      </c>
      <c r="B5" s="14">
        <v>1</v>
      </c>
      <c r="D5" s="10">
        <v>500</v>
      </c>
      <c r="E5" s="10"/>
      <c r="F5" s="10">
        <f t="shared" si="0"/>
        <v>500</v>
      </c>
    </row>
    <row r="6" spans="1:6">
      <c r="A6" s="2" t="s">
        <v>239</v>
      </c>
      <c r="B6" s="14">
        <v>1</v>
      </c>
      <c r="D6" s="10">
        <v>200</v>
      </c>
      <c r="E6" s="10"/>
      <c r="F6" s="10">
        <f t="shared" si="0"/>
        <v>200</v>
      </c>
    </row>
    <row r="7" spans="1:6">
      <c r="A7" s="2" t="s">
        <v>240</v>
      </c>
      <c r="B7" s="14">
        <v>12</v>
      </c>
      <c r="D7" s="10">
        <v>15</v>
      </c>
      <c r="E7" s="10"/>
      <c r="F7" s="10">
        <f t="shared" si="0"/>
        <v>180</v>
      </c>
    </row>
    <row r="8" spans="1:6">
      <c r="A8" s="2" t="s">
        <v>241</v>
      </c>
      <c r="B8" s="14">
        <v>12</v>
      </c>
      <c r="D8" s="10">
        <v>50</v>
      </c>
      <c r="E8" s="10"/>
      <c r="F8" s="10">
        <f t="shared" si="0"/>
        <v>600</v>
      </c>
    </row>
    <row r="9" spans="1:6" s="14" customFormat="1" ht="13">
      <c r="A9" s="20" t="s">
        <v>242</v>
      </c>
      <c r="D9" s="10"/>
      <c r="E9" s="10"/>
      <c r="F9" s="3">
        <f>SUM(F2:F8)</f>
        <v>2480</v>
      </c>
    </row>
    <row r="10" spans="1:6">
      <c r="A10" s="4"/>
      <c r="D10" s="10"/>
      <c r="E10" s="10"/>
      <c r="F10" s="10"/>
    </row>
    <row r="11" spans="1:6" ht="13">
      <c r="A11" s="20" t="s">
        <v>243</v>
      </c>
      <c r="D11" s="10"/>
      <c r="E11" s="10"/>
      <c r="F11" s="10"/>
    </row>
    <row r="12" spans="1:6">
      <c r="A12" s="11" t="s">
        <v>244</v>
      </c>
      <c r="D12" s="10"/>
      <c r="E12" s="10"/>
      <c r="F12" s="10"/>
    </row>
    <row r="13" spans="1:6">
      <c r="A13" s="2" t="s">
        <v>245</v>
      </c>
      <c r="B13" s="14">
        <v>8</v>
      </c>
      <c r="D13" s="10">
        <v>1000</v>
      </c>
      <c r="E13" s="10"/>
      <c r="F13" s="10">
        <f>B13*D13</f>
        <v>8000</v>
      </c>
    </row>
    <row r="14" spans="1:6">
      <c r="A14" s="2" t="s">
        <v>246</v>
      </c>
      <c r="B14" s="14">
        <v>20</v>
      </c>
      <c r="D14" s="10">
        <v>100</v>
      </c>
      <c r="E14" s="10"/>
      <c r="F14" s="10">
        <f>B14*D14</f>
        <v>2000</v>
      </c>
    </row>
    <row r="15" spans="1:6">
      <c r="A15" s="2" t="s">
        <v>247</v>
      </c>
      <c r="B15" s="14">
        <v>52</v>
      </c>
      <c r="D15" s="10">
        <v>50</v>
      </c>
      <c r="E15" s="10"/>
      <c r="F15" s="10">
        <f>B15*D15</f>
        <v>2600</v>
      </c>
    </row>
    <row r="16" spans="1:6">
      <c r="A16" s="2" t="s">
        <v>248</v>
      </c>
      <c r="B16" s="14">
        <v>8</v>
      </c>
      <c r="D16" s="10">
        <v>150</v>
      </c>
      <c r="E16" s="10"/>
      <c r="F16" s="10">
        <f>B16*D16</f>
        <v>1200</v>
      </c>
    </row>
    <row r="17" spans="1:6">
      <c r="A17" s="11" t="s">
        <v>249</v>
      </c>
      <c r="D17" s="10"/>
      <c r="E17" s="10"/>
      <c r="F17" s="10"/>
    </row>
    <row r="18" spans="1:6">
      <c r="A18" s="2" t="s">
        <v>250</v>
      </c>
      <c r="B18" s="14">
        <v>365</v>
      </c>
      <c r="D18" s="10">
        <v>30</v>
      </c>
      <c r="E18" s="10"/>
      <c r="F18" s="10">
        <f>B18*D18</f>
        <v>10950</v>
      </c>
    </row>
    <row r="19" spans="1:6">
      <c r="A19" s="2" t="s">
        <v>251</v>
      </c>
      <c r="B19" s="14">
        <v>12</v>
      </c>
      <c r="D19" s="10">
        <v>75</v>
      </c>
      <c r="E19" s="10"/>
      <c r="F19" s="10">
        <f>B19*D19</f>
        <v>900</v>
      </c>
    </row>
    <row r="20" spans="1:6">
      <c r="A20" s="11" t="s">
        <v>252</v>
      </c>
      <c r="D20" s="10"/>
      <c r="E20" s="10"/>
      <c r="F20" s="10"/>
    </row>
    <row r="21" spans="1:6">
      <c r="A21" s="2" t="s">
        <v>253</v>
      </c>
      <c r="B21" s="14">
        <v>52</v>
      </c>
      <c r="D21" s="10">
        <v>40</v>
      </c>
      <c r="E21" s="10"/>
      <c r="F21" s="10">
        <f t="shared" ref="F21:F27" si="1">B21*D21</f>
        <v>2080</v>
      </c>
    </row>
    <row r="22" spans="1:6">
      <c r="A22" s="2" t="s">
        <v>254</v>
      </c>
      <c r="B22" s="14">
        <v>12</v>
      </c>
      <c r="D22" s="10">
        <v>25</v>
      </c>
      <c r="E22" s="10"/>
      <c r="F22" s="10">
        <f t="shared" si="1"/>
        <v>300</v>
      </c>
    </row>
    <row r="23" spans="1:6">
      <c r="A23" s="14" t="s">
        <v>255</v>
      </c>
      <c r="B23" s="14">
        <v>52</v>
      </c>
      <c r="D23" s="10">
        <v>200</v>
      </c>
      <c r="E23" s="10"/>
      <c r="F23" s="10">
        <f t="shared" si="1"/>
        <v>10400</v>
      </c>
    </row>
    <row r="24" spans="1:6">
      <c r="A24" s="14" t="s">
        <v>256</v>
      </c>
      <c r="B24" s="14">
        <v>52</v>
      </c>
      <c r="D24" s="10">
        <v>10</v>
      </c>
      <c r="E24" s="10"/>
      <c r="F24" s="10">
        <f t="shared" si="1"/>
        <v>520</v>
      </c>
    </row>
    <row r="25" spans="1:6">
      <c r="A25" s="14" t="s">
        <v>257</v>
      </c>
      <c r="B25" s="14">
        <v>12</v>
      </c>
      <c r="D25" s="10">
        <v>10</v>
      </c>
      <c r="E25" s="10"/>
      <c r="F25" s="10">
        <f t="shared" si="1"/>
        <v>120</v>
      </c>
    </row>
    <row r="26" spans="1:6">
      <c r="A26" s="14" t="s">
        <v>258</v>
      </c>
      <c r="B26" s="14">
        <v>12</v>
      </c>
      <c r="D26" s="10">
        <v>15</v>
      </c>
      <c r="E26" s="10"/>
      <c r="F26" s="10">
        <f t="shared" si="1"/>
        <v>180</v>
      </c>
    </row>
    <row r="27" spans="1:6">
      <c r="A27" s="4" t="s">
        <v>259</v>
      </c>
      <c r="B27" s="14">
        <v>12</v>
      </c>
      <c r="D27" s="10">
        <v>-83.33</v>
      </c>
      <c r="F27" s="10">
        <f t="shared" si="1"/>
        <v>-999.96</v>
      </c>
    </row>
    <row r="28" spans="1:6" ht="13">
      <c r="A28" s="20" t="s">
        <v>260</v>
      </c>
      <c r="F28" s="13">
        <f>SUM(F11:F27)</f>
        <v>38250.04</v>
      </c>
    </row>
    <row r="29" spans="1:6" ht="7.5" customHeight="1">
      <c r="A29" s="19"/>
      <c r="B29" s="19"/>
      <c r="C29" s="19"/>
      <c r="D29" s="19"/>
      <c r="E29" s="19"/>
      <c r="F29" s="19"/>
    </row>
    <row r="30" spans="1:6" ht="15">
      <c r="A30" s="15" t="s">
        <v>261</v>
      </c>
      <c r="D30" s="10"/>
      <c r="E30" s="10"/>
      <c r="F30" s="24">
        <f>F9+F28</f>
        <v>40730.04</v>
      </c>
    </row>
    <row r="34" spans="6:6">
      <c r="F34" s="18"/>
    </row>
  </sheetData>
  <phoneticPr fontId="2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262"/>
  <sheetViews>
    <sheetView zoomScale="150" workbookViewId="0">
      <pane ySplit="1" topLeftCell="A2" activePane="bottomLeft" state="frozen"/>
      <selection pane="bottomLeft" activeCell="A2" sqref="A2"/>
    </sheetView>
  </sheetViews>
  <sheetFormatPr baseColWidth="10" defaultColWidth="17.1640625" defaultRowHeight="12.75" customHeight="1"/>
  <cols>
    <col min="1" max="1" width="10.83203125" style="28" customWidth="1"/>
    <col min="2" max="2" width="18.6640625" style="28" customWidth="1"/>
    <col min="3" max="3" width="49.83203125" style="28" customWidth="1"/>
    <col min="4" max="4" width="28.1640625" style="28" customWidth="1"/>
    <col min="5" max="5" width="7.33203125" style="28" customWidth="1"/>
    <col min="6" max="6" width="15.5" style="28" customWidth="1"/>
    <col min="7" max="16384" width="17.1640625" style="28"/>
  </cols>
  <sheetData>
    <row r="1" spans="1:6">
      <c r="A1" s="25" t="s">
        <v>262</v>
      </c>
      <c r="B1" s="26" t="s">
        <v>263</v>
      </c>
      <c r="C1" s="27" t="s">
        <v>264</v>
      </c>
      <c r="D1" s="26" t="s">
        <v>265</v>
      </c>
      <c r="E1" s="26" t="s">
        <v>266</v>
      </c>
      <c r="F1" s="26" t="s">
        <v>267</v>
      </c>
    </row>
    <row r="2" spans="1:6">
      <c r="A2" s="29">
        <v>41204</v>
      </c>
      <c r="B2" s="28" t="s">
        <v>268</v>
      </c>
      <c r="C2" s="28" t="s">
        <v>269</v>
      </c>
      <c r="D2" s="28" t="s">
        <v>270</v>
      </c>
      <c r="E2" s="30">
        <v>142.19999999999999</v>
      </c>
      <c r="F2" s="28" t="s">
        <v>268</v>
      </c>
    </row>
    <row r="3" spans="1:6">
      <c r="A3" s="29">
        <v>41205</v>
      </c>
      <c r="B3" s="28" t="s">
        <v>244</v>
      </c>
      <c r="C3" s="28" t="s">
        <v>271</v>
      </c>
      <c r="D3" s="28" t="s">
        <v>272</v>
      </c>
      <c r="E3" s="30">
        <v>1353.55</v>
      </c>
      <c r="F3" s="28" t="s">
        <v>273</v>
      </c>
    </row>
    <row r="4" spans="1:6">
      <c r="A4" s="29">
        <v>41205</v>
      </c>
      <c r="B4" s="28" t="s">
        <v>268</v>
      </c>
      <c r="C4" s="28" t="s">
        <v>274</v>
      </c>
      <c r="D4" s="28" t="s">
        <v>275</v>
      </c>
      <c r="E4" s="30">
        <v>47</v>
      </c>
      <c r="F4" s="28" t="s">
        <v>268</v>
      </c>
    </row>
    <row r="5" spans="1:6">
      <c r="A5" s="29">
        <v>41219</v>
      </c>
      <c r="B5" s="28" t="s">
        <v>268</v>
      </c>
      <c r="C5" s="28" t="s">
        <v>276</v>
      </c>
      <c r="D5" s="28" t="s">
        <v>277</v>
      </c>
      <c r="E5" s="30">
        <v>1000</v>
      </c>
      <c r="F5" s="28" t="s">
        <v>268</v>
      </c>
    </row>
    <row r="6" spans="1:6">
      <c r="A6" s="29">
        <v>41220</v>
      </c>
      <c r="B6" s="28" t="s">
        <v>244</v>
      </c>
      <c r="C6" s="28" t="s">
        <v>278</v>
      </c>
      <c r="D6" s="28" t="s">
        <v>279</v>
      </c>
      <c r="E6" s="30">
        <v>316</v>
      </c>
      <c r="F6" s="28" t="s">
        <v>273</v>
      </c>
    </row>
    <row r="7" spans="1:6">
      <c r="A7" s="29">
        <v>41228</v>
      </c>
      <c r="B7" s="28" t="s">
        <v>268</v>
      </c>
      <c r="C7" s="28" t="s">
        <v>280</v>
      </c>
      <c r="D7" s="28" t="s">
        <v>281</v>
      </c>
      <c r="E7" s="30">
        <v>387</v>
      </c>
      <c r="F7" s="28" t="s">
        <v>268</v>
      </c>
    </row>
    <row r="8" spans="1:6">
      <c r="A8" s="29">
        <v>41253</v>
      </c>
      <c r="B8" s="28" t="s">
        <v>268</v>
      </c>
      <c r="C8" s="28" t="s">
        <v>282</v>
      </c>
      <c r="D8" s="28" t="s">
        <v>283</v>
      </c>
      <c r="E8" s="30">
        <v>30</v>
      </c>
      <c r="F8" s="28" t="s">
        <v>268</v>
      </c>
    </row>
    <row r="9" spans="1:6">
      <c r="A9" s="29">
        <v>41255</v>
      </c>
      <c r="B9" s="28" t="s">
        <v>268</v>
      </c>
      <c r="C9" s="28" t="s">
        <v>284</v>
      </c>
      <c r="D9" s="28" t="s">
        <v>285</v>
      </c>
      <c r="E9" s="30">
        <v>50.72</v>
      </c>
      <c r="F9" s="28" t="s">
        <v>268</v>
      </c>
    </row>
    <row r="10" spans="1:6">
      <c r="A10" s="29">
        <v>41275</v>
      </c>
      <c r="B10" s="28" t="s">
        <v>268</v>
      </c>
      <c r="C10" s="28" t="s">
        <v>286</v>
      </c>
      <c r="D10" s="28" t="s">
        <v>287</v>
      </c>
      <c r="E10" s="30">
        <v>180</v>
      </c>
      <c r="F10" s="28" t="s">
        <v>268</v>
      </c>
    </row>
    <row r="11" spans="1:6">
      <c r="A11" s="29">
        <v>41276</v>
      </c>
      <c r="B11" s="28" t="s">
        <v>252</v>
      </c>
      <c r="C11" s="28" t="s">
        <v>288</v>
      </c>
      <c r="D11" s="28" t="s">
        <v>289</v>
      </c>
      <c r="E11" s="30">
        <v>28</v>
      </c>
      <c r="F11" s="28" t="s">
        <v>273</v>
      </c>
    </row>
    <row r="12" spans="1:6">
      <c r="A12" s="29">
        <v>41276</v>
      </c>
      <c r="B12" s="28" t="s">
        <v>244</v>
      </c>
      <c r="C12" s="28" t="s">
        <v>290</v>
      </c>
      <c r="D12" s="28" t="s">
        <v>291</v>
      </c>
      <c r="E12" s="30">
        <v>40</v>
      </c>
      <c r="F12" s="28" t="s">
        <v>273</v>
      </c>
    </row>
    <row r="13" spans="1:6">
      <c r="A13" s="29">
        <v>41277</v>
      </c>
      <c r="B13" s="28" t="s">
        <v>252</v>
      </c>
      <c r="C13" s="28" t="s">
        <v>292</v>
      </c>
      <c r="D13" s="28" t="s">
        <v>293</v>
      </c>
      <c r="E13" s="30">
        <v>50</v>
      </c>
      <c r="F13" s="28" t="s">
        <v>273</v>
      </c>
    </row>
    <row r="14" spans="1:6">
      <c r="A14" s="29">
        <v>41277</v>
      </c>
      <c r="B14" s="28" t="s">
        <v>252</v>
      </c>
      <c r="C14" s="28" t="s">
        <v>294</v>
      </c>
      <c r="D14" s="28" t="s">
        <v>295</v>
      </c>
      <c r="E14" s="30">
        <v>106</v>
      </c>
      <c r="F14" s="28" t="s">
        <v>273</v>
      </c>
    </row>
    <row r="15" spans="1:6">
      <c r="A15" s="29">
        <v>41277</v>
      </c>
      <c r="B15" s="28" t="s">
        <v>244</v>
      </c>
      <c r="C15" s="28" t="s">
        <v>296</v>
      </c>
      <c r="D15" s="28" t="s">
        <v>297</v>
      </c>
      <c r="E15" s="30">
        <v>160</v>
      </c>
      <c r="F15" s="28" t="s">
        <v>273</v>
      </c>
    </row>
    <row r="16" spans="1:6">
      <c r="A16" s="29">
        <v>41277</v>
      </c>
      <c r="B16" s="28" t="s">
        <v>252</v>
      </c>
      <c r="C16" s="28" t="s">
        <v>298</v>
      </c>
      <c r="D16" s="28" t="s">
        <v>293</v>
      </c>
      <c r="E16" s="30">
        <v>580</v>
      </c>
      <c r="F16" s="28" t="s">
        <v>273</v>
      </c>
    </row>
    <row r="17" spans="1:6">
      <c r="A17" s="29">
        <v>41277</v>
      </c>
      <c r="B17" s="28" t="s">
        <v>249</v>
      </c>
      <c r="C17" s="28" t="s">
        <v>299</v>
      </c>
      <c r="D17" s="28" t="s">
        <v>293</v>
      </c>
      <c r="E17" s="30">
        <v>886</v>
      </c>
      <c r="F17" s="28" t="s">
        <v>273</v>
      </c>
    </row>
    <row r="18" spans="1:6">
      <c r="A18" s="29">
        <v>41279</v>
      </c>
      <c r="B18" s="28" t="s">
        <v>252</v>
      </c>
      <c r="C18" s="28" t="s">
        <v>294</v>
      </c>
      <c r="D18" s="28" t="s">
        <v>295</v>
      </c>
      <c r="E18" s="30">
        <v>197</v>
      </c>
      <c r="F18" s="28" t="s">
        <v>273</v>
      </c>
    </row>
    <row r="19" spans="1:6">
      <c r="A19" s="29">
        <v>41283</v>
      </c>
      <c r="B19" s="28" t="s">
        <v>252</v>
      </c>
      <c r="C19" s="28" t="s">
        <v>300</v>
      </c>
      <c r="D19" s="28" t="s">
        <v>301</v>
      </c>
      <c r="E19" s="30">
        <v>10</v>
      </c>
      <c r="F19" s="28" t="s">
        <v>273</v>
      </c>
    </row>
    <row r="20" spans="1:6">
      <c r="A20" s="29">
        <v>41283</v>
      </c>
      <c r="B20" s="28" t="s">
        <v>252</v>
      </c>
      <c r="C20" s="28" t="s">
        <v>300</v>
      </c>
      <c r="D20" s="28" t="s">
        <v>302</v>
      </c>
      <c r="E20" s="30">
        <v>12</v>
      </c>
      <c r="F20" s="28" t="s">
        <v>273</v>
      </c>
    </row>
    <row r="21" spans="1:6">
      <c r="A21" s="29">
        <v>41285</v>
      </c>
      <c r="B21" s="28" t="s">
        <v>252</v>
      </c>
      <c r="C21" s="28" t="s">
        <v>303</v>
      </c>
      <c r="D21" s="28" t="s">
        <v>304</v>
      </c>
      <c r="E21" s="30">
        <v>-73</v>
      </c>
      <c r="F21" s="28" t="s">
        <v>273</v>
      </c>
    </row>
    <row r="22" spans="1:6">
      <c r="A22" s="29">
        <v>41289</v>
      </c>
      <c r="B22" s="28" t="s">
        <v>252</v>
      </c>
      <c r="C22" s="28" t="s">
        <v>294</v>
      </c>
      <c r="D22" s="28" t="s">
        <v>295</v>
      </c>
      <c r="E22" s="30">
        <v>105</v>
      </c>
      <c r="F22" s="28" t="s">
        <v>273</v>
      </c>
    </row>
    <row r="23" spans="1:6">
      <c r="A23" s="29">
        <v>41293</v>
      </c>
      <c r="B23" s="28" t="s">
        <v>252</v>
      </c>
      <c r="C23" s="28" t="s">
        <v>294</v>
      </c>
      <c r="D23" s="28" t="s">
        <v>295</v>
      </c>
      <c r="E23" s="30">
        <v>55</v>
      </c>
      <c r="F23" s="28" t="s">
        <v>273</v>
      </c>
    </row>
    <row r="24" spans="1:6">
      <c r="A24" s="29">
        <v>41294</v>
      </c>
      <c r="B24" s="28" t="s">
        <v>252</v>
      </c>
      <c r="C24" s="28" t="s">
        <v>148</v>
      </c>
      <c r="D24" s="28" t="s">
        <v>295</v>
      </c>
      <c r="E24" s="30">
        <v>-87.804878048780495</v>
      </c>
      <c r="F24" s="28" t="s">
        <v>273</v>
      </c>
    </row>
    <row r="25" spans="1:6">
      <c r="A25" s="29">
        <v>41294</v>
      </c>
      <c r="B25" s="28" t="s">
        <v>252</v>
      </c>
      <c r="C25" s="28" t="s">
        <v>294</v>
      </c>
      <c r="D25" s="28" t="s">
        <v>295</v>
      </c>
      <c r="E25" s="30">
        <v>105</v>
      </c>
      <c r="F25" s="28" t="s">
        <v>273</v>
      </c>
    </row>
    <row r="26" spans="1:6">
      <c r="A26" s="29">
        <v>41294</v>
      </c>
      <c r="B26" s="28" t="s">
        <v>244</v>
      </c>
      <c r="C26" s="28" t="s">
        <v>149</v>
      </c>
      <c r="D26" s="28" t="s">
        <v>150</v>
      </c>
      <c r="E26" s="30">
        <v>87.804878048780495</v>
      </c>
      <c r="F26" s="28" t="s">
        <v>273</v>
      </c>
    </row>
    <row r="27" spans="1:6">
      <c r="A27" s="29">
        <v>41295</v>
      </c>
      <c r="B27" s="28" t="s">
        <v>244</v>
      </c>
      <c r="C27" s="28" t="s">
        <v>151</v>
      </c>
      <c r="D27" s="28" t="s">
        <v>152</v>
      </c>
      <c r="E27" s="30">
        <v>475</v>
      </c>
      <c r="F27" s="28" t="s">
        <v>273</v>
      </c>
    </row>
    <row r="28" spans="1:6">
      <c r="A28" s="29">
        <v>41296</v>
      </c>
      <c r="B28" s="28" t="s">
        <v>249</v>
      </c>
      <c r="C28" s="28" t="s">
        <v>153</v>
      </c>
      <c r="D28" s="28" t="s">
        <v>154</v>
      </c>
      <c r="E28" s="30">
        <v>307</v>
      </c>
      <c r="F28" s="28" t="s">
        <v>273</v>
      </c>
    </row>
    <row r="29" spans="1:6">
      <c r="A29" s="29">
        <v>41297</v>
      </c>
      <c r="B29" s="28" t="s">
        <v>244</v>
      </c>
      <c r="C29" s="28" t="s">
        <v>155</v>
      </c>
      <c r="D29" s="28" t="s">
        <v>156</v>
      </c>
      <c r="E29" s="30">
        <v>145.31</v>
      </c>
      <c r="F29" s="28" t="s">
        <v>273</v>
      </c>
    </row>
    <row r="30" spans="1:6">
      <c r="A30" s="29">
        <v>41298</v>
      </c>
      <c r="B30" s="28" t="s">
        <v>244</v>
      </c>
      <c r="C30" s="28" t="s">
        <v>157</v>
      </c>
      <c r="D30" s="28" t="s">
        <v>272</v>
      </c>
      <c r="E30" s="30">
        <v>626</v>
      </c>
      <c r="F30" s="28" t="s">
        <v>273</v>
      </c>
    </row>
    <row r="31" spans="1:6">
      <c r="A31" s="29">
        <v>41298</v>
      </c>
      <c r="B31" s="28" t="s">
        <v>252</v>
      </c>
      <c r="C31" s="28" t="s">
        <v>158</v>
      </c>
      <c r="D31" s="28" t="s">
        <v>159</v>
      </c>
      <c r="E31" s="30">
        <v>100</v>
      </c>
      <c r="F31" s="28" t="s">
        <v>273</v>
      </c>
    </row>
    <row r="32" spans="1:6">
      <c r="A32" s="29">
        <v>41303</v>
      </c>
      <c r="B32" s="28" t="s">
        <v>249</v>
      </c>
      <c r="C32" s="28" t="s">
        <v>160</v>
      </c>
      <c r="D32" s="28" t="s">
        <v>154</v>
      </c>
      <c r="E32" s="30">
        <v>398</v>
      </c>
      <c r="F32" s="28" t="s">
        <v>273</v>
      </c>
    </row>
    <row r="33" spans="1:6">
      <c r="A33" s="29">
        <v>41304</v>
      </c>
      <c r="B33" s="28" t="s">
        <v>244</v>
      </c>
      <c r="C33" s="28" t="s">
        <v>161</v>
      </c>
      <c r="D33" s="28" t="s">
        <v>162</v>
      </c>
      <c r="E33" s="30">
        <v>603</v>
      </c>
      <c r="F33" s="28" t="s">
        <v>273</v>
      </c>
    </row>
    <row r="34" spans="1:6">
      <c r="A34" s="29">
        <v>41305</v>
      </c>
      <c r="B34" s="28" t="s">
        <v>252</v>
      </c>
      <c r="C34" s="28" t="s">
        <v>163</v>
      </c>
      <c r="D34" s="28" t="s">
        <v>164</v>
      </c>
      <c r="E34" s="30">
        <v>-24</v>
      </c>
      <c r="F34" s="28" t="s">
        <v>273</v>
      </c>
    </row>
    <row r="35" spans="1:6">
      <c r="A35" s="29">
        <v>41305</v>
      </c>
      <c r="B35" s="28" t="s">
        <v>249</v>
      </c>
      <c r="C35" s="28" t="s">
        <v>165</v>
      </c>
      <c r="D35" s="28" t="s">
        <v>154</v>
      </c>
      <c r="E35" s="30">
        <v>34</v>
      </c>
      <c r="F35" s="28" t="s">
        <v>273</v>
      </c>
    </row>
    <row r="36" spans="1:6">
      <c r="A36" s="29">
        <v>41305</v>
      </c>
      <c r="B36" s="28" t="s">
        <v>252</v>
      </c>
      <c r="C36" s="28" t="s">
        <v>294</v>
      </c>
      <c r="D36" s="28" t="s">
        <v>295</v>
      </c>
      <c r="E36" s="30">
        <v>64</v>
      </c>
      <c r="F36" s="28" t="s">
        <v>273</v>
      </c>
    </row>
    <row r="37" spans="1:6">
      <c r="A37" s="29">
        <v>41306</v>
      </c>
      <c r="B37" s="28" t="s">
        <v>252</v>
      </c>
      <c r="C37" s="28" t="s">
        <v>158</v>
      </c>
      <c r="D37" s="28" t="s">
        <v>159</v>
      </c>
      <c r="E37" s="30">
        <v>60</v>
      </c>
      <c r="F37" s="28" t="s">
        <v>273</v>
      </c>
    </row>
    <row r="38" spans="1:6">
      <c r="A38" s="29">
        <v>41310</v>
      </c>
      <c r="B38" s="28" t="s">
        <v>252</v>
      </c>
      <c r="C38" s="28" t="s">
        <v>294</v>
      </c>
      <c r="D38" s="28" t="s">
        <v>295</v>
      </c>
      <c r="E38" s="30">
        <v>201</v>
      </c>
      <c r="F38" s="28" t="s">
        <v>273</v>
      </c>
    </row>
    <row r="39" spans="1:6">
      <c r="A39" s="29">
        <v>41311</v>
      </c>
      <c r="B39" s="28" t="s">
        <v>252</v>
      </c>
      <c r="C39" s="28" t="s">
        <v>166</v>
      </c>
      <c r="D39" s="28" t="s">
        <v>167</v>
      </c>
      <c r="E39" s="30">
        <v>21</v>
      </c>
      <c r="F39" s="28" t="s">
        <v>273</v>
      </c>
    </row>
    <row r="40" spans="1:6">
      <c r="A40" s="29">
        <v>41312</v>
      </c>
      <c r="B40" s="28" t="s">
        <v>249</v>
      </c>
      <c r="C40" s="28" t="s">
        <v>168</v>
      </c>
      <c r="D40" s="28" t="s">
        <v>169</v>
      </c>
      <c r="E40" s="30">
        <v>50</v>
      </c>
      <c r="F40" s="28" t="s">
        <v>273</v>
      </c>
    </row>
    <row r="41" spans="1:6">
      <c r="A41" s="29">
        <v>41313</v>
      </c>
      <c r="B41" s="28" t="s">
        <v>252</v>
      </c>
      <c r="C41" s="28" t="s">
        <v>294</v>
      </c>
      <c r="D41" s="28" t="s">
        <v>295</v>
      </c>
      <c r="E41" s="30">
        <v>202</v>
      </c>
      <c r="F41" s="28" t="s">
        <v>273</v>
      </c>
    </row>
    <row r="42" spans="1:6">
      <c r="A42" s="29">
        <v>41318</v>
      </c>
      <c r="B42" s="28" t="s">
        <v>252</v>
      </c>
      <c r="C42" s="28" t="s">
        <v>294</v>
      </c>
      <c r="D42" s="28" t="s">
        <v>295</v>
      </c>
      <c r="E42" s="30">
        <v>408</v>
      </c>
      <c r="F42" s="28" t="s">
        <v>273</v>
      </c>
    </row>
    <row r="43" spans="1:6">
      <c r="A43" s="29">
        <v>41322</v>
      </c>
      <c r="B43" s="28" t="s">
        <v>252</v>
      </c>
      <c r="C43" s="28" t="s">
        <v>294</v>
      </c>
      <c r="D43" s="28" t="s">
        <v>295</v>
      </c>
      <c r="E43" s="30">
        <v>204</v>
      </c>
      <c r="F43" s="28" t="s">
        <v>273</v>
      </c>
    </row>
    <row r="44" spans="1:6">
      <c r="A44" s="29">
        <v>41323</v>
      </c>
      <c r="B44" s="28" t="s">
        <v>249</v>
      </c>
      <c r="C44" s="28" t="s">
        <v>170</v>
      </c>
      <c r="D44" s="28" t="s">
        <v>154</v>
      </c>
      <c r="E44" s="30">
        <v>218</v>
      </c>
      <c r="F44" s="28" t="s">
        <v>273</v>
      </c>
    </row>
    <row r="45" spans="1:6">
      <c r="A45" s="29">
        <v>41328</v>
      </c>
      <c r="B45" s="28" t="s">
        <v>252</v>
      </c>
      <c r="C45" s="28" t="s">
        <v>294</v>
      </c>
      <c r="D45" s="28" t="s">
        <v>295</v>
      </c>
      <c r="E45" s="30">
        <v>305</v>
      </c>
      <c r="F45" s="28" t="s">
        <v>273</v>
      </c>
    </row>
    <row r="46" spans="1:6">
      <c r="A46" s="29">
        <v>41330</v>
      </c>
      <c r="B46" s="28" t="s">
        <v>252</v>
      </c>
      <c r="C46" s="28" t="s">
        <v>171</v>
      </c>
      <c r="D46" s="28" t="s">
        <v>172</v>
      </c>
      <c r="E46" s="30">
        <v>5.99</v>
      </c>
      <c r="F46" s="28" t="s">
        <v>273</v>
      </c>
    </row>
    <row r="47" spans="1:6">
      <c r="A47" s="29">
        <v>41330</v>
      </c>
      <c r="B47" s="28" t="s">
        <v>252</v>
      </c>
      <c r="C47" s="28" t="s">
        <v>173</v>
      </c>
      <c r="D47" s="28" t="s">
        <v>174</v>
      </c>
      <c r="E47" s="30">
        <v>11.19</v>
      </c>
      <c r="F47" s="28" t="s">
        <v>273</v>
      </c>
    </row>
    <row r="48" spans="1:6">
      <c r="A48" s="29">
        <v>41330</v>
      </c>
      <c r="B48" s="28" t="s">
        <v>252</v>
      </c>
      <c r="C48" s="28" t="s">
        <v>294</v>
      </c>
      <c r="D48" s="28" t="s">
        <v>295</v>
      </c>
      <c r="E48" s="30">
        <v>102</v>
      </c>
      <c r="F48" s="28" t="s">
        <v>273</v>
      </c>
    </row>
    <row r="49" spans="1:6">
      <c r="A49" s="29">
        <v>41332</v>
      </c>
      <c r="B49" s="28" t="s">
        <v>252</v>
      </c>
      <c r="C49" s="28" t="s">
        <v>175</v>
      </c>
      <c r="D49" s="28" t="s">
        <v>176</v>
      </c>
      <c r="E49" s="30">
        <v>10.5</v>
      </c>
      <c r="F49" s="28" t="s">
        <v>273</v>
      </c>
    </row>
    <row r="50" spans="1:6">
      <c r="A50" s="29">
        <v>41332</v>
      </c>
      <c r="B50" s="28" t="s">
        <v>252</v>
      </c>
      <c r="C50" s="28" t="s">
        <v>177</v>
      </c>
      <c r="D50" s="28" t="s">
        <v>178</v>
      </c>
      <c r="E50" s="30">
        <v>15.65</v>
      </c>
      <c r="F50" s="28" t="s">
        <v>273</v>
      </c>
    </row>
    <row r="51" spans="1:6">
      <c r="A51" s="29">
        <v>41332</v>
      </c>
      <c r="B51" s="28" t="s">
        <v>252</v>
      </c>
      <c r="C51" s="28" t="s">
        <v>177</v>
      </c>
      <c r="D51" s="28" t="s">
        <v>179</v>
      </c>
      <c r="E51" s="30">
        <v>45.58</v>
      </c>
      <c r="F51" s="28" t="s">
        <v>273</v>
      </c>
    </row>
    <row r="52" spans="1:6">
      <c r="A52" s="29">
        <v>41334</v>
      </c>
      <c r="B52" s="28" t="s">
        <v>252</v>
      </c>
      <c r="C52" s="28" t="s">
        <v>177</v>
      </c>
      <c r="D52" s="28" t="s">
        <v>180</v>
      </c>
      <c r="E52" s="30">
        <v>10</v>
      </c>
      <c r="F52" s="28" t="s">
        <v>273</v>
      </c>
    </row>
    <row r="53" spans="1:6">
      <c r="A53" s="29">
        <v>41334</v>
      </c>
      <c r="B53" s="28" t="s">
        <v>252</v>
      </c>
      <c r="C53" s="28" t="s">
        <v>175</v>
      </c>
      <c r="D53" s="28" t="s">
        <v>176</v>
      </c>
      <c r="E53" s="30">
        <v>3</v>
      </c>
      <c r="F53" s="28" t="s">
        <v>273</v>
      </c>
    </row>
    <row r="54" spans="1:6">
      <c r="A54" s="29">
        <v>41334</v>
      </c>
      <c r="B54" s="28" t="s">
        <v>252</v>
      </c>
      <c r="C54" s="28" t="s">
        <v>294</v>
      </c>
      <c r="D54" s="28" t="s">
        <v>295</v>
      </c>
      <c r="E54" s="30">
        <v>51</v>
      </c>
      <c r="F54" s="28" t="s">
        <v>273</v>
      </c>
    </row>
    <row r="55" spans="1:6">
      <c r="A55" s="29">
        <v>41335</v>
      </c>
      <c r="B55" s="28" t="s">
        <v>252</v>
      </c>
      <c r="C55" s="28" t="s">
        <v>177</v>
      </c>
      <c r="D55" s="28" t="s">
        <v>181</v>
      </c>
      <c r="E55" s="30">
        <v>6</v>
      </c>
      <c r="F55" s="28" t="s">
        <v>273</v>
      </c>
    </row>
    <row r="56" spans="1:6">
      <c r="A56" s="29">
        <v>41335</v>
      </c>
      <c r="B56" s="28" t="s">
        <v>252</v>
      </c>
      <c r="C56" s="28" t="s">
        <v>173</v>
      </c>
      <c r="D56" s="28" t="s">
        <v>182</v>
      </c>
      <c r="E56" s="30">
        <v>28</v>
      </c>
      <c r="F56" s="28" t="s">
        <v>273</v>
      </c>
    </row>
    <row r="57" spans="1:6">
      <c r="A57" s="29">
        <v>41335</v>
      </c>
      <c r="B57" s="28" t="s">
        <v>252</v>
      </c>
      <c r="C57" s="28" t="s">
        <v>294</v>
      </c>
      <c r="D57" s="28" t="s">
        <v>295</v>
      </c>
      <c r="E57" s="30">
        <v>165</v>
      </c>
      <c r="F57" s="28" t="s">
        <v>273</v>
      </c>
    </row>
    <row r="58" spans="1:6">
      <c r="A58" s="29">
        <v>41336</v>
      </c>
      <c r="B58" s="28" t="s">
        <v>252</v>
      </c>
      <c r="C58" s="28" t="s">
        <v>175</v>
      </c>
      <c r="D58" s="28" t="s">
        <v>183</v>
      </c>
      <c r="E58" s="30">
        <v>35</v>
      </c>
      <c r="F58" s="28" t="s">
        <v>273</v>
      </c>
    </row>
    <row r="59" spans="1:6">
      <c r="A59" s="29">
        <v>41338</v>
      </c>
      <c r="B59" s="28" t="s">
        <v>252</v>
      </c>
      <c r="C59" s="28" t="s">
        <v>173</v>
      </c>
      <c r="D59" s="28" t="s">
        <v>184</v>
      </c>
      <c r="E59" s="30">
        <v>5.31</v>
      </c>
      <c r="F59" s="28" t="s">
        <v>273</v>
      </c>
    </row>
    <row r="60" spans="1:6">
      <c r="A60" s="29">
        <v>41339</v>
      </c>
      <c r="B60" s="28" t="s">
        <v>252</v>
      </c>
      <c r="C60" s="28" t="s">
        <v>303</v>
      </c>
      <c r="D60" s="28" t="s">
        <v>304</v>
      </c>
      <c r="E60" s="30">
        <v>-51</v>
      </c>
      <c r="F60" s="28" t="s">
        <v>273</v>
      </c>
    </row>
    <row r="61" spans="1:6">
      <c r="A61" s="29">
        <v>41343</v>
      </c>
      <c r="B61" s="28" t="s">
        <v>252</v>
      </c>
      <c r="C61" s="28" t="s">
        <v>294</v>
      </c>
      <c r="D61" s="28" t="s">
        <v>295</v>
      </c>
      <c r="E61" s="30">
        <v>177</v>
      </c>
      <c r="F61" s="28" t="s">
        <v>273</v>
      </c>
    </row>
    <row r="62" spans="1:6">
      <c r="A62" s="29">
        <v>41344</v>
      </c>
      <c r="B62" s="28" t="s">
        <v>252</v>
      </c>
      <c r="C62" s="28" t="s">
        <v>173</v>
      </c>
      <c r="D62" s="28" t="s">
        <v>185</v>
      </c>
      <c r="E62" s="30">
        <v>14</v>
      </c>
      <c r="F62" s="28" t="s">
        <v>273</v>
      </c>
    </row>
    <row r="63" spans="1:6">
      <c r="A63" s="29">
        <v>41344</v>
      </c>
      <c r="B63" s="31" t="s">
        <v>252</v>
      </c>
      <c r="C63" s="28" t="s">
        <v>175</v>
      </c>
      <c r="D63" s="28" t="s">
        <v>186</v>
      </c>
      <c r="E63" s="30">
        <v>8</v>
      </c>
      <c r="F63" s="28" t="s">
        <v>273</v>
      </c>
    </row>
    <row r="64" spans="1:6">
      <c r="A64" s="29">
        <v>41345</v>
      </c>
      <c r="B64" s="28" t="s">
        <v>252</v>
      </c>
      <c r="C64" s="28" t="s">
        <v>177</v>
      </c>
      <c r="D64" s="28" t="s">
        <v>187</v>
      </c>
      <c r="E64" s="30">
        <v>11</v>
      </c>
      <c r="F64" s="28" t="s">
        <v>273</v>
      </c>
    </row>
    <row r="65" spans="1:6">
      <c r="A65" s="29">
        <v>41349</v>
      </c>
      <c r="B65" s="28" t="s">
        <v>252</v>
      </c>
      <c r="C65" s="28" t="s">
        <v>294</v>
      </c>
      <c r="D65" s="28" t="s">
        <v>295</v>
      </c>
      <c r="E65" s="30">
        <v>178</v>
      </c>
      <c r="F65" s="28" t="s">
        <v>273</v>
      </c>
    </row>
    <row r="66" spans="1:6">
      <c r="A66" s="29">
        <v>41351</v>
      </c>
      <c r="B66" s="28" t="s">
        <v>252</v>
      </c>
      <c r="C66" s="28" t="s">
        <v>188</v>
      </c>
      <c r="D66" s="28" t="s">
        <v>189</v>
      </c>
      <c r="E66" s="30">
        <v>18</v>
      </c>
      <c r="F66" s="28" t="s">
        <v>273</v>
      </c>
    </row>
    <row r="67" spans="1:6">
      <c r="A67" s="29">
        <v>41351</v>
      </c>
      <c r="B67" s="28" t="s">
        <v>252</v>
      </c>
      <c r="C67" s="28" t="s">
        <v>173</v>
      </c>
      <c r="D67" s="28" t="s">
        <v>190</v>
      </c>
      <c r="E67" s="30">
        <v>18</v>
      </c>
      <c r="F67" s="28" t="s">
        <v>273</v>
      </c>
    </row>
    <row r="68" spans="1:6">
      <c r="A68" s="29">
        <v>41351</v>
      </c>
      <c r="B68" s="28" t="s">
        <v>252</v>
      </c>
      <c r="C68" s="28" t="s">
        <v>175</v>
      </c>
      <c r="D68" s="28" t="s">
        <v>183</v>
      </c>
      <c r="E68" s="30">
        <v>17</v>
      </c>
      <c r="F68" s="28" t="s">
        <v>273</v>
      </c>
    </row>
    <row r="69" spans="1:6">
      <c r="A69" s="29">
        <v>41353</v>
      </c>
      <c r="B69" s="28" t="s">
        <v>252</v>
      </c>
      <c r="C69" s="28" t="s">
        <v>173</v>
      </c>
      <c r="D69" s="28" t="s">
        <v>191</v>
      </c>
      <c r="E69" s="30">
        <v>62</v>
      </c>
      <c r="F69" s="28" t="s">
        <v>273</v>
      </c>
    </row>
    <row r="70" spans="1:6">
      <c r="A70" s="29">
        <v>41355</v>
      </c>
      <c r="B70" s="28" t="s">
        <v>252</v>
      </c>
      <c r="C70" s="28" t="s">
        <v>294</v>
      </c>
      <c r="D70" s="28" t="s">
        <v>295</v>
      </c>
      <c r="E70" s="30">
        <v>176</v>
      </c>
      <c r="F70" s="28" t="s">
        <v>273</v>
      </c>
    </row>
    <row r="71" spans="1:6">
      <c r="A71" s="29">
        <v>41355</v>
      </c>
      <c r="B71" s="28" t="s">
        <v>252</v>
      </c>
      <c r="C71" s="28" t="s">
        <v>173</v>
      </c>
      <c r="D71" s="28" t="s">
        <v>192</v>
      </c>
      <c r="E71" s="30">
        <v>44</v>
      </c>
      <c r="F71" s="28" t="s">
        <v>273</v>
      </c>
    </row>
    <row r="72" spans="1:6">
      <c r="A72" s="29">
        <v>41356</v>
      </c>
      <c r="B72" s="28" t="s">
        <v>252</v>
      </c>
      <c r="C72" s="28" t="s">
        <v>175</v>
      </c>
      <c r="D72" s="28" t="s">
        <v>186</v>
      </c>
      <c r="E72" s="30">
        <v>8</v>
      </c>
      <c r="F72" s="28" t="s">
        <v>273</v>
      </c>
    </row>
    <row r="73" spans="1:6">
      <c r="A73" s="29">
        <v>41357</v>
      </c>
      <c r="B73" s="28" t="s">
        <v>252</v>
      </c>
      <c r="C73" s="28" t="s">
        <v>173</v>
      </c>
      <c r="D73" s="28" t="s">
        <v>193</v>
      </c>
      <c r="E73" s="30">
        <v>24</v>
      </c>
      <c r="F73" s="28" t="s">
        <v>273</v>
      </c>
    </row>
    <row r="74" spans="1:6">
      <c r="A74" s="29">
        <v>41357</v>
      </c>
      <c r="B74" s="28" t="s">
        <v>252</v>
      </c>
      <c r="C74" s="28" t="s">
        <v>188</v>
      </c>
      <c r="D74" s="28" t="s">
        <v>194</v>
      </c>
      <c r="E74" s="30">
        <v>22</v>
      </c>
      <c r="F74" s="28" t="s">
        <v>273</v>
      </c>
    </row>
    <row r="75" spans="1:6">
      <c r="A75" s="29">
        <v>41357</v>
      </c>
      <c r="B75" s="28" t="s">
        <v>244</v>
      </c>
      <c r="C75" s="28" t="s">
        <v>195</v>
      </c>
      <c r="D75" s="28" t="s">
        <v>196</v>
      </c>
      <c r="E75" s="30">
        <v>333</v>
      </c>
      <c r="F75" s="28" t="s">
        <v>273</v>
      </c>
    </row>
    <row r="76" spans="1:6">
      <c r="A76" s="29">
        <v>41357</v>
      </c>
      <c r="B76" s="28" t="s">
        <v>252</v>
      </c>
      <c r="C76" s="28" t="s">
        <v>177</v>
      </c>
      <c r="D76" s="28" t="s">
        <v>187</v>
      </c>
      <c r="E76" s="30">
        <v>12</v>
      </c>
      <c r="F76" s="28" t="s">
        <v>273</v>
      </c>
    </row>
    <row r="77" spans="1:6">
      <c r="A77" s="29">
        <v>41357</v>
      </c>
      <c r="B77" s="28" t="s">
        <v>252</v>
      </c>
      <c r="C77" s="28" t="s">
        <v>197</v>
      </c>
      <c r="D77" s="28" t="s">
        <v>198</v>
      </c>
      <c r="E77" s="30">
        <v>16</v>
      </c>
      <c r="F77" s="28" t="s">
        <v>273</v>
      </c>
    </row>
    <row r="78" spans="1:6">
      <c r="A78" s="29">
        <v>41359</v>
      </c>
      <c r="B78" s="28" t="s">
        <v>252</v>
      </c>
      <c r="C78" s="28" t="s">
        <v>294</v>
      </c>
      <c r="D78" s="28" t="s">
        <v>295</v>
      </c>
      <c r="E78" s="30">
        <v>176</v>
      </c>
      <c r="F78" s="28" t="s">
        <v>273</v>
      </c>
    </row>
    <row r="79" spans="1:6">
      <c r="A79" s="29">
        <v>41362</v>
      </c>
      <c r="B79" s="28" t="s">
        <v>252</v>
      </c>
      <c r="C79" s="28" t="s">
        <v>303</v>
      </c>
      <c r="D79" s="28" t="s">
        <v>304</v>
      </c>
      <c r="E79" s="30">
        <v>-34</v>
      </c>
      <c r="F79" s="28" t="s">
        <v>273</v>
      </c>
    </row>
    <row r="80" spans="1:6">
      <c r="A80" s="29">
        <v>41365</v>
      </c>
      <c r="B80" s="28" t="s">
        <v>252</v>
      </c>
      <c r="C80" s="28" t="s">
        <v>294</v>
      </c>
      <c r="D80" s="28" t="s">
        <v>295</v>
      </c>
      <c r="E80" s="30">
        <v>66</v>
      </c>
      <c r="F80" s="28" t="s">
        <v>273</v>
      </c>
    </row>
    <row r="81" spans="1:6">
      <c r="A81" s="29">
        <v>41366</v>
      </c>
      <c r="B81" s="28" t="s">
        <v>249</v>
      </c>
      <c r="C81" s="28" t="s">
        <v>199</v>
      </c>
      <c r="D81" s="28" t="s">
        <v>200</v>
      </c>
      <c r="E81" s="30">
        <v>340</v>
      </c>
      <c r="F81" s="28" t="s">
        <v>273</v>
      </c>
    </row>
    <row r="82" spans="1:6">
      <c r="A82" s="29">
        <v>41366</v>
      </c>
      <c r="B82" s="28" t="s">
        <v>252</v>
      </c>
      <c r="C82" s="28" t="s">
        <v>294</v>
      </c>
      <c r="D82" s="28" t="s">
        <v>295</v>
      </c>
      <c r="E82" s="30">
        <v>102</v>
      </c>
      <c r="F82" s="28" t="s">
        <v>273</v>
      </c>
    </row>
    <row r="83" spans="1:6">
      <c r="A83" s="29">
        <v>41366</v>
      </c>
      <c r="B83" s="28" t="s">
        <v>252</v>
      </c>
      <c r="C83" s="28" t="s">
        <v>294</v>
      </c>
      <c r="D83" s="28" t="s">
        <v>295</v>
      </c>
      <c r="E83" s="30">
        <v>160</v>
      </c>
      <c r="F83" s="28" t="s">
        <v>273</v>
      </c>
    </row>
    <row r="84" spans="1:6">
      <c r="A84" s="29">
        <v>41367</v>
      </c>
      <c r="B84" s="28" t="s">
        <v>244</v>
      </c>
      <c r="C84" s="28" t="s">
        <v>201</v>
      </c>
      <c r="D84" s="28" t="s">
        <v>202</v>
      </c>
      <c r="E84" s="30">
        <v>184</v>
      </c>
      <c r="F84" s="28" t="s">
        <v>273</v>
      </c>
    </row>
    <row r="85" spans="1:6">
      <c r="A85" s="29">
        <v>41367</v>
      </c>
      <c r="B85" s="28" t="s">
        <v>252</v>
      </c>
      <c r="C85" s="28" t="s">
        <v>294</v>
      </c>
      <c r="D85" s="28" t="s">
        <v>295</v>
      </c>
      <c r="E85" s="30">
        <v>160</v>
      </c>
      <c r="F85" s="28" t="s">
        <v>273</v>
      </c>
    </row>
    <row r="86" spans="1:6">
      <c r="A86" s="29">
        <v>41367</v>
      </c>
      <c r="B86" s="28" t="s">
        <v>252</v>
      </c>
      <c r="C86" s="28" t="s">
        <v>294</v>
      </c>
      <c r="D86" s="28" t="s">
        <v>295</v>
      </c>
      <c r="E86" s="30">
        <v>83</v>
      </c>
      <c r="F86" s="28" t="s">
        <v>273</v>
      </c>
    </row>
    <row r="87" spans="1:6">
      <c r="A87" s="29">
        <v>41367</v>
      </c>
      <c r="B87" s="28" t="s">
        <v>252</v>
      </c>
      <c r="C87" s="28" t="s">
        <v>294</v>
      </c>
      <c r="D87" s="28" t="s">
        <v>295</v>
      </c>
      <c r="E87" s="30">
        <v>160</v>
      </c>
      <c r="F87" s="28" t="s">
        <v>273</v>
      </c>
    </row>
    <row r="88" spans="1:6">
      <c r="A88" s="29">
        <v>41368</v>
      </c>
      <c r="B88" s="28" t="s">
        <v>252</v>
      </c>
      <c r="C88" s="28" t="s">
        <v>203</v>
      </c>
      <c r="D88" s="28" t="s">
        <v>204</v>
      </c>
      <c r="E88" s="30">
        <v>8</v>
      </c>
      <c r="F88" s="28" t="s">
        <v>273</v>
      </c>
    </row>
    <row r="89" spans="1:6">
      <c r="A89" s="29">
        <v>41369</v>
      </c>
      <c r="B89" s="28" t="s">
        <v>244</v>
      </c>
      <c r="C89" s="28" t="s">
        <v>205</v>
      </c>
      <c r="D89" s="28" t="s">
        <v>206</v>
      </c>
      <c r="E89" s="30">
        <v>67</v>
      </c>
      <c r="F89" s="28" t="s">
        <v>273</v>
      </c>
    </row>
    <row r="90" spans="1:6">
      <c r="A90" s="29">
        <v>41371</v>
      </c>
      <c r="B90" s="28" t="s">
        <v>252</v>
      </c>
      <c r="C90" s="28" t="s">
        <v>294</v>
      </c>
      <c r="D90" s="28" t="s">
        <v>295</v>
      </c>
      <c r="E90" s="30">
        <v>121</v>
      </c>
      <c r="F90" s="28" t="s">
        <v>273</v>
      </c>
    </row>
    <row r="91" spans="1:6">
      <c r="A91" s="29">
        <v>41374</v>
      </c>
      <c r="B91" s="28" t="s">
        <v>252</v>
      </c>
      <c r="C91" s="28" t="s">
        <v>294</v>
      </c>
      <c r="D91" s="28" t="s">
        <v>295</v>
      </c>
      <c r="E91" s="30">
        <v>200</v>
      </c>
      <c r="F91" s="28" t="s">
        <v>273</v>
      </c>
    </row>
    <row r="92" spans="1:6">
      <c r="A92" s="29">
        <v>41375</v>
      </c>
      <c r="B92" s="28" t="s">
        <v>249</v>
      </c>
      <c r="C92" s="28" t="s">
        <v>207</v>
      </c>
      <c r="D92" s="28" t="s">
        <v>208</v>
      </c>
      <c r="E92" s="30">
        <v>240</v>
      </c>
      <c r="F92" s="28" t="s">
        <v>273</v>
      </c>
    </row>
    <row r="93" spans="1:6">
      <c r="A93" s="29">
        <v>41375</v>
      </c>
      <c r="B93" s="28" t="s">
        <v>252</v>
      </c>
      <c r="C93" s="28" t="s">
        <v>294</v>
      </c>
      <c r="D93" s="28" t="s">
        <v>295</v>
      </c>
      <c r="E93" s="30">
        <v>106</v>
      </c>
      <c r="F93" s="28" t="s">
        <v>273</v>
      </c>
    </row>
    <row r="94" spans="1:6">
      <c r="A94" s="29">
        <v>41375</v>
      </c>
      <c r="B94" s="28" t="s">
        <v>252</v>
      </c>
      <c r="C94" s="28" t="s">
        <v>294</v>
      </c>
      <c r="D94" s="28" t="s">
        <v>295</v>
      </c>
      <c r="E94" s="30">
        <v>122</v>
      </c>
      <c r="F94" s="28" t="s">
        <v>273</v>
      </c>
    </row>
    <row r="95" spans="1:6">
      <c r="A95" s="29">
        <v>41375</v>
      </c>
      <c r="B95" s="28" t="s">
        <v>252</v>
      </c>
      <c r="C95" s="28" t="s">
        <v>209</v>
      </c>
      <c r="D95" s="28" t="s">
        <v>295</v>
      </c>
      <c r="E95" s="30">
        <v>-240</v>
      </c>
      <c r="F95" s="28" t="s">
        <v>273</v>
      </c>
    </row>
    <row r="96" spans="1:6">
      <c r="A96" s="29">
        <v>41377</v>
      </c>
      <c r="B96" s="28" t="s">
        <v>252</v>
      </c>
      <c r="C96" s="28" t="s">
        <v>294</v>
      </c>
      <c r="D96" s="28" t="s">
        <v>295</v>
      </c>
      <c r="E96" s="30">
        <v>160</v>
      </c>
      <c r="F96" s="28" t="s">
        <v>273</v>
      </c>
    </row>
    <row r="97" spans="1:6">
      <c r="A97" s="29">
        <v>41377</v>
      </c>
      <c r="B97" s="28" t="s">
        <v>252</v>
      </c>
      <c r="C97" s="28" t="s">
        <v>210</v>
      </c>
      <c r="D97" s="28" t="s">
        <v>295</v>
      </c>
      <c r="E97" s="30">
        <v>40</v>
      </c>
      <c r="F97" s="28" t="s">
        <v>273</v>
      </c>
    </row>
    <row r="98" spans="1:6">
      <c r="A98" s="29">
        <v>41378</v>
      </c>
      <c r="B98" s="28" t="s">
        <v>252</v>
      </c>
      <c r="C98" s="28" t="s">
        <v>209</v>
      </c>
      <c r="D98" s="28" t="s">
        <v>295</v>
      </c>
      <c r="E98" s="30">
        <v>-160</v>
      </c>
      <c r="F98" s="28" t="s">
        <v>273</v>
      </c>
    </row>
    <row r="99" spans="1:6">
      <c r="A99" s="29">
        <v>41379</v>
      </c>
      <c r="B99" s="28" t="s">
        <v>249</v>
      </c>
      <c r="C99" s="28" t="s">
        <v>211</v>
      </c>
      <c r="D99" s="28" t="s">
        <v>212</v>
      </c>
      <c r="E99" s="30">
        <v>160</v>
      </c>
      <c r="F99" s="28" t="s">
        <v>273</v>
      </c>
    </row>
    <row r="100" spans="1:6">
      <c r="A100" s="29">
        <v>41379</v>
      </c>
      <c r="B100" s="28" t="s">
        <v>252</v>
      </c>
      <c r="C100" s="28" t="s">
        <v>294</v>
      </c>
      <c r="D100" s="28" t="s">
        <v>295</v>
      </c>
      <c r="E100" s="30">
        <v>200</v>
      </c>
      <c r="F100" s="28" t="s">
        <v>273</v>
      </c>
    </row>
    <row r="101" spans="1:6">
      <c r="A101" s="29">
        <v>41379</v>
      </c>
      <c r="B101" s="28" t="s">
        <v>249</v>
      </c>
      <c r="C101" s="28" t="s">
        <v>213</v>
      </c>
      <c r="D101" s="28" t="s">
        <v>214</v>
      </c>
      <c r="E101" s="30">
        <v>367</v>
      </c>
      <c r="F101" s="28" t="s">
        <v>273</v>
      </c>
    </row>
    <row r="102" spans="1:6">
      <c r="A102" s="29">
        <v>41387</v>
      </c>
      <c r="B102" s="28" t="s">
        <v>249</v>
      </c>
      <c r="C102" s="28" t="s">
        <v>215</v>
      </c>
      <c r="D102" s="28" t="s">
        <v>216</v>
      </c>
      <c r="E102" s="30">
        <v>170.8</v>
      </c>
      <c r="F102" s="28" t="s">
        <v>273</v>
      </c>
    </row>
    <row r="103" spans="1:6">
      <c r="A103" s="29">
        <v>41387</v>
      </c>
      <c r="B103" s="28" t="s">
        <v>252</v>
      </c>
      <c r="C103" s="28" t="s">
        <v>294</v>
      </c>
      <c r="D103" s="28" t="s">
        <v>295</v>
      </c>
      <c r="E103" s="30">
        <v>200</v>
      </c>
      <c r="F103" s="28" t="s">
        <v>273</v>
      </c>
    </row>
    <row r="104" spans="1:6">
      <c r="A104" s="29">
        <v>41387</v>
      </c>
      <c r="B104" s="28" t="s">
        <v>252</v>
      </c>
      <c r="C104" s="28" t="s">
        <v>294</v>
      </c>
      <c r="D104" s="28" t="s">
        <v>295</v>
      </c>
      <c r="E104" s="30">
        <v>174</v>
      </c>
      <c r="F104" s="28" t="s">
        <v>273</v>
      </c>
    </row>
    <row r="105" spans="1:6">
      <c r="A105" s="29">
        <v>41387</v>
      </c>
      <c r="B105" s="28" t="s">
        <v>252</v>
      </c>
      <c r="C105" s="28" t="s">
        <v>209</v>
      </c>
      <c r="D105" s="28" t="s">
        <v>295</v>
      </c>
      <c r="E105" s="30">
        <v>-170.8</v>
      </c>
      <c r="F105" s="28" t="s">
        <v>273</v>
      </c>
    </row>
    <row r="106" spans="1:6">
      <c r="A106" s="29">
        <v>41394</v>
      </c>
      <c r="B106" s="28" t="s">
        <v>249</v>
      </c>
      <c r="C106" s="28" t="s">
        <v>199</v>
      </c>
      <c r="D106" s="28" t="s">
        <v>200</v>
      </c>
      <c r="E106" s="30">
        <v>113</v>
      </c>
      <c r="F106" s="28" t="s">
        <v>273</v>
      </c>
    </row>
    <row r="107" spans="1:6">
      <c r="A107" s="29">
        <v>41394</v>
      </c>
      <c r="B107" s="28" t="s">
        <v>252</v>
      </c>
      <c r="C107" s="28" t="s">
        <v>217</v>
      </c>
      <c r="D107" s="28" t="s">
        <v>218</v>
      </c>
      <c r="E107" s="30">
        <v>82</v>
      </c>
      <c r="F107" s="28" t="s">
        <v>273</v>
      </c>
    </row>
    <row r="108" spans="1:6">
      <c r="A108" s="29">
        <v>41394</v>
      </c>
      <c r="B108" s="28" t="s">
        <v>252</v>
      </c>
      <c r="C108" s="28" t="s">
        <v>219</v>
      </c>
      <c r="D108" s="28" t="s">
        <v>218</v>
      </c>
      <c r="E108" s="30">
        <v>98</v>
      </c>
      <c r="F108" s="28" t="s">
        <v>273</v>
      </c>
    </row>
    <row r="109" spans="1:6">
      <c r="A109" s="29">
        <v>41394</v>
      </c>
      <c r="B109" s="28" t="s">
        <v>252</v>
      </c>
      <c r="C109" s="28" t="s">
        <v>294</v>
      </c>
      <c r="D109" s="28" t="s">
        <v>295</v>
      </c>
      <c r="E109" s="30">
        <v>44</v>
      </c>
      <c r="F109" s="28" t="s">
        <v>273</v>
      </c>
    </row>
    <row r="110" spans="1:6">
      <c r="A110" s="29">
        <v>41394</v>
      </c>
      <c r="B110" s="28" t="s">
        <v>252</v>
      </c>
      <c r="C110" s="28" t="s">
        <v>163</v>
      </c>
      <c r="D110" s="28" t="s">
        <v>164</v>
      </c>
      <c r="E110" s="30">
        <v>-50</v>
      </c>
      <c r="F110" s="28" t="s">
        <v>273</v>
      </c>
    </row>
    <row r="111" spans="1:6">
      <c r="A111" s="29">
        <v>41396</v>
      </c>
      <c r="B111" s="28" t="s">
        <v>252</v>
      </c>
      <c r="C111" s="28" t="s">
        <v>294</v>
      </c>
      <c r="D111" s="28" t="s">
        <v>295</v>
      </c>
      <c r="E111" s="30">
        <v>200</v>
      </c>
      <c r="F111" s="28" t="s">
        <v>273</v>
      </c>
    </row>
    <row r="112" spans="1:6">
      <c r="A112" s="29">
        <v>41398</v>
      </c>
      <c r="B112" s="28" t="s">
        <v>252</v>
      </c>
      <c r="C112" s="28" t="s">
        <v>220</v>
      </c>
      <c r="D112" s="28" t="s">
        <v>221</v>
      </c>
      <c r="E112" s="30">
        <v>8</v>
      </c>
      <c r="F112" s="28" t="s">
        <v>273</v>
      </c>
    </row>
    <row r="113" spans="1:6">
      <c r="A113" s="29">
        <v>41398</v>
      </c>
      <c r="B113" s="28" t="s">
        <v>252</v>
      </c>
      <c r="C113" s="28" t="s">
        <v>177</v>
      </c>
      <c r="D113" s="28" t="s">
        <v>222</v>
      </c>
      <c r="E113" s="30">
        <v>17</v>
      </c>
      <c r="F113" s="28" t="s">
        <v>273</v>
      </c>
    </row>
    <row r="114" spans="1:6">
      <c r="A114" s="29">
        <v>41400</v>
      </c>
      <c r="B114" s="28" t="s">
        <v>252</v>
      </c>
      <c r="C114" s="28" t="s">
        <v>223</v>
      </c>
      <c r="D114" s="28" t="s">
        <v>272</v>
      </c>
      <c r="E114" s="30">
        <v>10</v>
      </c>
      <c r="F114" s="28" t="s">
        <v>273</v>
      </c>
    </row>
    <row r="115" spans="1:6">
      <c r="A115" s="29">
        <v>41400</v>
      </c>
      <c r="B115" s="28" t="s">
        <v>252</v>
      </c>
      <c r="C115" s="28" t="s">
        <v>177</v>
      </c>
      <c r="D115" s="28" t="s">
        <v>224</v>
      </c>
      <c r="E115" s="30">
        <v>9</v>
      </c>
      <c r="F115" s="28" t="s">
        <v>273</v>
      </c>
    </row>
    <row r="116" spans="1:6">
      <c r="A116" s="29">
        <v>41408</v>
      </c>
      <c r="B116" s="28" t="s">
        <v>268</v>
      </c>
      <c r="C116" s="28" t="s">
        <v>225</v>
      </c>
      <c r="D116" s="28" t="s">
        <v>283</v>
      </c>
      <c r="E116" s="30">
        <v>137</v>
      </c>
      <c r="F116" s="28" t="s">
        <v>268</v>
      </c>
    </row>
    <row r="117" spans="1:6">
      <c r="A117" s="29">
        <v>41409</v>
      </c>
      <c r="B117" s="28" t="s">
        <v>249</v>
      </c>
      <c r="C117" s="28" t="s">
        <v>226</v>
      </c>
      <c r="D117" s="28" t="s">
        <v>154</v>
      </c>
      <c r="E117" s="30">
        <v>529</v>
      </c>
      <c r="F117" s="28" t="s">
        <v>227</v>
      </c>
    </row>
    <row r="118" spans="1:6">
      <c r="A118" s="29">
        <v>41411</v>
      </c>
      <c r="B118" s="28" t="s">
        <v>244</v>
      </c>
      <c r="C118" s="28" t="s">
        <v>228</v>
      </c>
      <c r="D118" s="28" t="s">
        <v>272</v>
      </c>
      <c r="E118" s="30">
        <v>93</v>
      </c>
      <c r="F118" s="28" t="s">
        <v>227</v>
      </c>
    </row>
    <row r="119" spans="1:6">
      <c r="A119" s="29">
        <v>41415</v>
      </c>
      <c r="B119" s="28" t="s">
        <v>268</v>
      </c>
      <c r="C119" s="28" t="s">
        <v>229</v>
      </c>
      <c r="D119" s="28" t="s">
        <v>283</v>
      </c>
      <c r="E119" s="30">
        <v>247</v>
      </c>
      <c r="F119" s="28" t="s">
        <v>268</v>
      </c>
    </row>
    <row r="120" spans="1:6">
      <c r="A120" s="29">
        <v>41418</v>
      </c>
      <c r="B120" s="28" t="s">
        <v>249</v>
      </c>
      <c r="C120" s="28" t="s">
        <v>230</v>
      </c>
      <c r="D120" s="28" t="s">
        <v>154</v>
      </c>
      <c r="E120" s="30">
        <v>1259</v>
      </c>
      <c r="F120" s="28" t="s">
        <v>227</v>
      </c>
    </row>
    <row r="121" spans="1:6">
      <c r="A121" s="29">
        <v>41422</v>
      </c>
      <c r="B121" s="28" t="s">
        <v>252</v>
      </c>
      <c r="C121" s="28" t="s">
        <v>294</v>
      </c>
      <c r="D121" s="28" t="s">
        <v>295</v>
      </c>
      <c r="E121" s="30">
        <v>214</v>
      </c>
      <c r="F121" s="28" t="s">
        <v>227</v>
      </c>
    </row>
    <row r="122" spans="1:6">
      <c r="A122" s="29">
        <v>41424</v>
      </c>
      <c r="B122" s="28" t="s">
        <v>252</v>
      </c>
      <c r="C122" s="28" t="s">
        <v>66</v>
      </c>
      <c r="D122" s="28" t="s">
        <v>67</v>
      </c>
      <c r="E122" s="30">
        <v>5</v>
      </c>
      <c r="F122" s="28" t="s">
        <v>227</v>
      </c>
    </row>
    <row r="123" spans="1:6">
      <c r="A123" s="29">
        <v>41426</v>
      </c>
      <c r="B123" s="28" t="s">
        <v>249</v>
      </c>
      <c r="C123" s="28" t="s">
        <v>68</v>
      </c>
      <c r="D123" s="28" t="s">
        <v>154</v>
      </c>
      <c r="E123" s="30">
        <v>750</v>
      </c>
      <c r="F123" s="28" t="s">
        <v>227</v>
      </c>
    </row>
    <row r="124" spans="1:6">
      <c r="A124" s="29">
        <v>41427</v>
      </c>
      <c r="B124" s="28" t="s">
        <v>252</v>
      </c>
      <c r="C124" s="28" t="s">
        <v>294</v>
      </c>
      <c r="D124" s="28" t="s">
        <v>295</v>
      </c>
      <c r="E124" s="30">
        <v>196</v>
      </c>
      <c r="F124" s="28" t="s">
        <v>227</v>
      </c>
    </row>
    <row r="125" spans="1:6">
      <c r="A125" s="29">
        <v>41428</v>
      </c>
      <c r="B125" s="28" t="s">
        <v>244</v>
      </c>
      <c r="C125" s="28" t="s">
        <v>69</v>
      </c>
      <c r="D125" s="28" t="s">
        <v>70</v>
      </c>
      <c r="E125" s="30">
        <v>95</v>
      </c>
      <c r="F125" s="28" t="s">
        <v>227</v>
      </c>
    </row>
    <row r="126" spans="1:6">
      <c r="A126" s="29">
        <v>41428</v>
      </c>
      <c r="B126" s="28" t="s">
        <v>249</v>
      </c>
      <c r="C126" s="28" t="s">
        <v>71</v>
      </c>
      <c r="D126" s="28" t="s">
        <v>154</v>
      </c>
      <c r="E126" s="30">
        <v>180</v>
      </c>
      <c r="F126" s="28" t="s">
        <v>227</v>
      </c>
    </row>
    <row r="127" spans="1:6">
      <c r="A127" s="29">
        <v>41430</v>
      </c>
      <c r="B127" s="28" t="s">
        <v>252</v>
      </c>
      <c r="C127" s="28" t="s">
        <v>72</v>
      </c>
      <c r="D127" s="28" t="s">
        <v>73</v>
      </c>
      <c r="E127" s="30">
        <v>85</v>
      </c>
      <c r="F127" s="28" t="s">
        <v>227</v>
      </c>
    </row>
    <row r="128" spans="1:6">
      <c r="A128" s="29">
        <v>41430</v>
      </c>
      <c r="B128" s="28" t="s">
        <v>244</v>
      </c>
      <c r="C128" s="28" t="s">
        <v>74</v>
      </c>
      <c r="D128" s="28" t="s">
        <v>75</v>
      </c>
      <c r="E128" s="30">
        <v>125</v>
      </c>
      <c r="F128" s="28" t="s">
        <v>227</v>
      </c>
    </row>
    <row r="129" spans="1:6">
      <c r="A129" s="29">
        <v>41432</v>
      </c>
      <c r="B129" s="28" t="s">
        <v>252</v>
      </c>
      <c r="C129" s="28" t="s">
        <v>294</v>
      </c>
      <c r="D129" s="28" t="s">
        <v>295</v>
      </c>
      <c r="E129" s="30">
        <v>213</v>
      </c>
      <c r="F129" s="28" t="s">
        <v>227</v>
      </c>
    </row>
    <row r="130" spans="1:6">
      <c r="A130" s="29">
        <v>41437</v>
      </c>
      <c r="B130" s="28" t="s">
        <v>252</v>
      </c>
      <c r="C130" s="28" t="s">
        <v>294</v>
      </c>
      <c r="D130" s="28" t="s">
        <v>295</v>
      </c>
      <c r="E130" s="30">
        <v>133</v>
      </c>
      <c r="F130" s="28" t="s">
        <v>227</v>
      </c>
    </row>
    <row r="131" spans="1:6">
      <c r="A131" s="29">
        <v>41439</v>
      </c>
      <c r="B131" s="28" t="s">
        <v>244</v>
      </c>
      <c r="C131" s="28" t="s">
        <v>76</v>
      </c>
      <c r="D131" s="28" t="s">
        <v>77</v>
      </c>
      <c r="E131" s="30">
        <v>183</v>
      </c>
      <c r="F131" s="28" t="s">
        <v>227</v>
      </c>
    </row>
    <row r="132" spans="1:6">
      <c r="A132" s="29">
        <v>41439</v>
      </c>
      <c r="B132" s="28" t="s">
        <v>252</v>
      </c>
      <c r="C132" s="28" t="s">
        <v>294</v>
      </c>
      <c r="D132" s="28" t="s">
        <v>295</v>
      </c>
      <c r="E132" s="30">
        <v>236</v>
      </c>
      <c r="F132" s="28" t="s">
        <v>227</v>
      </c>
    </row>
    <row r="133" spans="1:6">
      <c r="A133" s="29">
        <v>41440</v>
      </c>
      <c r="B133" s="28" t="s">
        <v>252</v>
      </c>
      <c r="C133" s="28" t="s">
        <v>78</v>
      </c>
      <c r="D133" s="28" t="s">
        <v>79</v>
      </c>
      <c r="E133" s="30">
        <v>39</v>
      </c>
      <c r="F133" s="28" t="s">
        <v>227</v>
      </c>
    </row>
    <row r="134" spans="1:6">
      <c r="A134" s="29">
        <v>41442</v>
      </c>
      <c r="B134" s="28" t="s">
        <v>252</v>
      </c>
      <c r="C134" s="28" t="s">
        <v>188</v>
      </c>
      <c r="D134" s="28" t="s">
        <v>80</v>
      </c>
      <c r="E134" s="30">
        <v>30</v>
      </c>
      <c r="F134" s="28" t="s">
        <v>227</v>
      </c>
    </row>
    <row r="135" spans="1:6">
      <c r="A135" s="29">
        <v>41442</v>
      </c>
      <c r="B135" s="28" t="s">
        <v>252</v>
      </c>
      <c r="C135" s="28" t="s">
        <v>188</v>
      </c>
      <c r="D135" s="28" t="s">
        <v>81</v>
      </c>
      <c r="E135" s="30">
        <v>28</v>
      </c>
      <c r="F135" s="28" t="s">
        <v>227</v>
      </c>
    </row>
    <row r="136" spans="1:6">
      <c r="A136" s="29">
        <v>41442</v>
      </c>
      <c r="B136" s="28" t="s">
        <v>252</v>
      </c>
      <c r="C136" s="28" t="s">
        <v>78</v>
      </c>
      <c r="D136" s="28" t="s">
        <v>79</v>
      </c>
      <c r="E136" s="30">
        <v>79</v>
      </c>
      <c r="F136" s="28" t="s">
        <v>227</v>
      </c>
    </row>
    <row r="137" spans="1:6">
      <c r="A137" s="29">
        <v>41444</v>
      </c>
      <c r="B137" s="28" t="s">
        <v>252</v>
      </c>
      <c r="C137" s="28" t="s">
        <v>303</v>
      </c>
      <c r="D137" s="28" t="s">
        <v>304</v>
      </c>
      <c r="E137" s="30">
        <v>-113</v>
      </c>
      <c r="F137" s="28" t="s">
        <v>227</v>
      </c>
    </row>
    <row r="138" spans="1:6">
      <c r="A138" s="29">
        <v>41445</v>
      </c>
      <c r="B138" s="28" t="s">
        <v>252</v>
      </c>
      <c r="C138" s="28" t="s">
        <v>294</v>
      </c>
      <c r="D138" s="28" t="s">
        <v>295</v>
      </c>
      <c r="E138" s="30">
        <v>235</v>
      </c>
      <c r="F138" s="28" t="s">
        <v>227</v>
      </c>
    </row>
    <row r="139" spans="1:6">
      <c r="A139" s="29">
        <v>41449</v>
      </c>
      <c r="B139" s="28" t="s">
        <v>244</v>
      </c>
      <c r="C139" s="28" t="s">
        <v>82</v>
      </c>
      <c r="D139" s="28" t="s">
        <v>83</v>
      </c>
      <c r="E139" s="30">
        <v>424</v>
      </c>
      <c r="F139" s="28" t="s">
        <v>227</v>
      </c>
    </row>
    <row r="140" spans="1:6">
      <c r="A140" s="29">
        <v>41451</v>
      </c>
      <c r="B140" s="28" t="s">
        <v>252</v>
      </c>
      <c r="C140" s="28" t="s">
        <v>303</v>
      </c>
      <c r="D140" s="28" t="s">
        <v>304</v>
      </c>
      <c r="E140" s="30">
        <v>-18</v>
      </c>
      <c r="F140" s="28" t="s">
        <v>227</v>
      </c>
    </row>
    <row r="141" spans="1:6">
      <c r="A141" s="29">
        <v>41451</v>
      </c>
      <c r="B141" s="28" t="s">
        <v>244</v>
      </c>
      <c r="C141" s="28" t="s">
        <v>84</v>
      </c>
      <c r="D141" s="28" t="s">
        <v>75</v>
      </c>
      <c r="E141" s="30">
        <v>152</v>
      </c>
      <c r="F141" s="28" t="s">
        <v>227</v>
      </c>
    </row>
    <row r="142" spans="1:6">
      <c r="A142" s="29">
        <v>41452</v>
      </c>
      <c r="B142" s="28" t="s">
        <v>249</v>
      </c>
      <c r="C142" s="28" t="s">
        <v>85</v>
      </c>
      <c r="D142" s="28" t="s">
        <v>154</v>
      </c>
      <c r="E142" s="30">
        <v>249</v>
      </c>
      <c r="F142" s="28" t="s">
        <v>227</v>
      </c>
    </row>
    <row r="143" spans="1:6">
      <c r="A143" s="29">
        <v>41453</v>
      </c>
      <c r="B143" s="28" t="s">
        <v>252</v>
      </c>
      <c r="C143" s="28" t="s">
        <v>86</v>
      </c>
      <c r="D143" s="28" t="s">
        <v>87</v>
      </c>
      <c r="E143" s="30">
        <v>24</v>
      </c>
      <c r="F143" s="28" t="s">
        <v>227</v>
      </c>
    </row>
    <row r="144" spans="1:6">
      <c r="A144" s="29">
        <v>41453</v>
      </c>
      <c r="B144" s="28" t="s">
        <v>252</v>
      </c>
      <c r="C144" s="28" t="s">
        <v>177</v>
      </c>
      <c r="D144" s="28" t="s">
        <v>87</v>
      </c>
      <c r="E144" s="30">
        <v>9</v>
      </c>
      <c r="F144" s="28" t="s">
        <v>227</v>
      </c>
    </row>
    <row r="145" spans="1:6">
      <c r="A145" s="29">
        <v>41453</v>
      </c>
      <c r="B145" s="28" t="s">
        <v>252</v>
      </c>
      <c r="C145" s="28" t="s">
        <v>173</v>
      </c>
      <c r="D145" s="28" t="s">
        <v>88</v>
      </c>
      <c r="E145" s="30">
        <v>8</v>
      </c>
      <c r="F145" s="28" t="s">
        <v>227</v>
      </c>
    </row>
    <row r="146" spans="1:6">
      <c r="A146" s="29">
        <v>41453</v>
      </c>
      <c r="B146" s="28" t="s">
        <v>244</v>
      </c>
      <c r="C146" s="28" t="s">
        <v>89</v>
      </c>
      <c r="D146" s="28" t="s">
        <v>90</v>
      </c>
      <c r="E146" s="30">
        <v>25</v>
      </c>
      <c r="F146" s="28" t="s">
        <v>227</v>
      </c>
    </row>
    <row r="147" spans="1:6">
      <c r="A147" s="29">
        <v>41454</v>
      </c>
      <c r="B147" s="28" t="s">
        <v>252</v>
      </c>
      <c r="C147" s="28" t="s">
        <v>294</v>
      </c>
      <c r="D147" s="28" t="s">
        <v>295</v>
      </c>
      <c r="E147" s="30">
        <v>31</v>
      </c>
      <c r="F147" s="28" t="s">
        <v>227</v>
      </c>
    </row>
    <row r="148" spans="1:6">
      <c r="A148" s="29">
        <v>41455</v>
      </c>
      <c r="B148" s="28" t="s">
        <v>252</v>
      </c>
      <c r="C148" s="28" t="s">
        <v>78</v>
      </c>
      <c r="D148" s="28" t="s">
        <v>79</v>
      </c>
      <c r="E148" s="30">
        <v>8</v>
      </c>
      <c r="F148" s="28" t="s">
        <v>227</v>
      </c>
    </row>
    <row r="149" spans="1:6">
      <c r="A149" s="29">
        <v>41456</v>
      </c>
      <c r="B149" s="28" t="s">
        <v>252</v>
      </c>
      <c r="C149" s="28" t="s">
        <v>78</v>
      </c>
      <c r="D149" s="28" t="s">
        <v>79</v>
      </c>
      <c r="E149" s="30">
        <v>15</v>
      </c>
      <c r="F149" s="28" t="s">
        <v>227</v>
      </c>
    </row>
    <row r="150" spans="1:6">
      <c r="A150" s="29">
        <v>41456</v>
      </c>
      <c r="B150" s="28" t="s">
        <v>252</v>
      </c>
      <c r="C150" s="28" t="s">
        <v>173</v>
      </c>
      <c r="D150" s="28" t="s">
        <v>91</v>
      </c>
      <c r="E150" s="30">
        <v>30</v>
      </c>
      <c r="F150" s="28" t="s">
        <v>227</v>
      </c>
    </row>
    <row r="151" spans="1:6">
      <c r="A151" s="29">
        <v>41456</v>
      </c>
      <c r="B151" s="28" t="s">
        <v>252</v>
      </c>
      <c r="C151" s="28" t="s">
        <v>294</v>
      </c>
      <c r="D151" s="28" t="s">
        <v>295</v>
      </c>
      <c r="E151" s="30">
        <v>15</v>
      </c>
      <c r="F151" s="28" t="s">
        <v>227</v>
      </c>
    </row>
    <row r="152" spans="1:6">
      <c r="A152" s="29">
        <v>41457</v>
      </c>
      <c r="B152" s="28" t="s">
        <v>252</v>
      </c>
      <c r="C152" s="28" t="s">
        <v>92</v>
      </c>
      <c r="D152" s="28" t="s">
        <v>93</v>
      </c>
      <c r="E152" s="30">
        <v>92</v>
      </c>
      <c r="F152" s="28" t="s">
        <v>227</v>
      </c>
    </row>
    <row r="153" spans="1:6">
      <c r="A153" s="29">
        <v>41457</v>
      </c>
      <c r="B153" s="28" t="s">
        <v>252</v>
      </c>
      <c r="C153" s="28" t="s">
        <v>294</v>
      </c>
      <c r="D153" s="28" t="s">
        <v>295</v>
      </c>
      <c r="E153" s="30">
        <v>261</v>
      </c>
      <c r="F153" s="28" t="s">
        <v>227</v>
      </c>
    </row>
    <row r="154" spans="1:6">
      <c r="A154" s="29">
        <v>41460</v>
      </c>
      <c r="B154" s="28" t="s">
        <v>244</v>
      </c>
      <c r="C154" s="28" t="s">
        <v>94</v>
      </c>
      <c r="D154" s="28" t="s">
        <v>95</v>
      </c>
      <c r="E154" s="30">
        <v>155</v>
      </c>
      <c r="F154" s="28" t="s">
        <v>96</v>
      </c>
    </row>
    <row r="155" spans="1:6">
      <c r="A155" s="29">
        <v>41464</v>
      </c>
      <c r="B155" s="28" t="s">
        <v>252</v>
      </c>
      <c r="C155" s="28" t="s">
        <v>294</v>
      </c>
      <c r="D155" s="28" t="s">
        <v>295</v>
      </c>
      <c r="E155" s="30">
        <v>206</v>
      </c>
      <c r="F155" s="28" t="s">
        <v>227</v>
      </c>
    </row>
    <row r="156" spans="1:6">
      <c r="A156" s="29">
        <v>41466</v>
      </c>
      <c r="B156" s="28" t="s">
        <v>252</v>
      </c>
      <c r="C156" s="28" t="s">
        <v>97</v>
      </c>
      <c r="D156" s="28" t="s">
        <v>98</v>
      </c>
      <c r="E156" s="30">
        <v>34</v>
      </c>
      <c r="F156" s="28" t="s">
        <v>227</v>
      </c>
    </row>
    <row r="157" spans="1:6">
      <c r="A157" s="29">
        <v>41466</v>
      </c>
      <c r="B157" s="28" t="s">
        <v>252</v>
      </c>
      <c r="C157" s="28" t="s">
        <v>99</v>
      </c>
      <c r="D157" s="28" t="s">
        <v>100</v>
      </c>
      <c r="E157" s="30">
        <v>32</v>
      </c>
      <c r="F157" s="28" t="s">
        <v>227</v>
      </c>
    </row>
    <row r="158" spans="1:6">
      <c r="A158" s="29">
        <v>41467</v>
      </c>
      <c r="B158" s="28" t="s">
        <v>252</v>
      </c>
      <c r="C158" s="28" t="s">
        <v>177</v>
      </c>
      <c r="D158" s="28" t="s">
        <v>101</v>
      </c>
      <c r="E158" s="30">
        <v>55</v>
      </c>
      <c r="F158" s="28" t="s">
        <v>227</v>
      </c>
    </row>
    <row r="159" spans="1:6">
      <c r="A159" s="29">
        <v>41467</v>
      </c>
      <c r="B159" s="28" t="s">
        <v>252</v>
      </c>
      <c r="C159" s="28" t="s">
        <v>294</v>
      </c>
      <c r="D159" s="28" t="s">
        <v>295</v>
      </c>
      <c r="E159" s="30">
        <v>198</v>
      </c>
      <c r="F159" s="28" t="s">
        <v>227</v>
      </c>
    </row>
    <row r="160" spans="1:6">
      <c r="A160" s="29">
        <v>41472</v>
      </c>
      <c r="B160" s="28" t="s">
        <v>252</v>
      </c>
      <c r="C160" s="28" t="s">
        <v>173</v>
      </c>
      <c r="D160" s="28" t="s">
        <v>102</v>
      </c>
      <c r="E160" s="30">
        <v>99</v>
      </c>
      <c r="F160" s="28" t="s">
        <v>227</v>
      </c>
    </row>
    <row r="161" spans="1:6">
      <c r="A161" s="29">
        <v>41473</v>
      </c>
      <c r="B161" s="28" t="s">
        <v>252</v>
      </c>
      <c r="C161" s="28" t="s">
        <v>294</v>
      </c>
      <c r="D161" s="28" t="s">
        <v>295</v>
      </c>
      <c r="E161" s="30">
        <v>198</v>
      </c>
      <c r="F161" s="28" t="s">
        <v>227</v>
      </c>
    </row>
    <row r="162" spans="1:6">
      <c r="A162" s="29">
        <v>41474</v>
      </c>
      <c r="B162" s="28" t="s">
        <v>252</v>
      </c>
      <c r="C162" s="28" t="s">
        <v>177</v>
      </c>
      <c r="D162" s="28" t="s">
        <v>103</v>
      </c>
      <c r="E162" s="30">
        <v>150</v>
      </c>
      <c r="F162" s="28" t="s">
        <v>227</v>
      </c>
    </row>
    <row r="163" spans="1:6">
      <c r="A163" s="29">
        <v>41481</v>
      </c>
      <c r="B163" s="28" t="s">
        <v>252</v>
      </c>
      <c r="C163" s="28" t="s">
        <v>303</v>
      </c>
      <c r="D163" s="28" t="s">
        <v>304</v>
      </c>
      <c r="E163" s="30">
        <v>-15</v>
      </c>
      <c r="F163" s="28" t="s">
        <v>227</v>
      </c>
    </row>
    <row r="164" spans="1:6">
      <c r="A164" s="29">
        <v>41481</v>
      </c>
      <c r="B164" s="28" t="s">
        <v>252</v>
      </c>
      <c r="C164" s="28" t="s">
        <v>303</v>
      </c>
      <c r="D164" s="28" t="s">
        <v>304</v>
      </c>
      <c r="E164" s="30">
        <v>-8</v>
      </c>
      <c r="F164" s="28" t="s">
        <v>227</v>
      </c>
    </row>
    <row r="165" spans="1:6">
      <c r="A165" s="29">
        <v>41485</v>
      </c>
      <c r="B165" s="28" t="s">
        <v>249</v>
      </c>
      <c r="C165" s="28" t="s">
        <v>104</v>
      </c>
      <c r="D165" s="28" t="s">
        <v>105</v>
      </c>
      <c r="E165" s="30">
        <v>498</v>
      </c>
      <c r="F165" s="28" t="s">
        <v>227</v>
      </c>
    </row>
    <row r="166" spans="1:6">
      <c r="A166" s="29">
        <v>41486</v>
      </c>
      <c r="B166" s="28" t="s">
        <v>252</v>
      </c>
      <c r="C166" s="28" t="s">
        <v>106</v>
      </c>
      <c r="D166" s="28" t="s">
        <v>107</v>
      </c>
      <c r="E166" s="30">
        <v>21</v>
      </c>
      <c r="F166" s="28" t="s">
        <v>227</v>
      </c>
    </row>
    <row r="167" spans="1:6">
      <c r="A167" s="29">
        <v>41486</v>
      </c>
      <c r="B167" s="28" t="s">
        <v>244</v>
      </c>
      <c r="C167" s="28" t="s">
        <v>108</v>
      </c>
      <c r="D167" s="28" t="s">
        <v>109</v>
      </c>
      <c r="E167" s="30">
        <v>277</v>
      </c>
      <c r="F167" s="28" t="s">
        <v>227</v>
      </c>
    </row>
    <row r="168" spans="1:6">
      <c r="A168" s="29">
        <v>41486</v>
      </c>
      <c r="B168" s="28" t="s">
        <v>244</v>
      </c>
      <c r="C168" s="28" t="s">
        <v>110</v>
      </c>
      <c r="D168" s="28" t="s">
        <v>111</v>
      </c>
      <c r="E168" s="30">
        <v>330</v>
      </c>
      <c r="F168" s="28" t="s">
        <v>227</v>
      </c>
    </row>
    <row r="169" spans="1:6">
      <c r="A169" s="29">
        <v>41486</v>
      </c>
      <c r="B169" s="28" t="s">
        <v>252</v>
      </c>
      <c r="C169" s="28" t="s">
        <v>294</v>
      </c>
      <c r="D169" s="28" t="s">
        <v>295</v>
      </c>
      <c r="E169" s="30">
        <v>283</v>
      </c>
      <c r="F169" s="28" t="s">
        <v>227</v>
      </c>
    </row>
    <row r="170" spans="1:6">
      <c r="A170" s="29">
        <v>41487</v>
      </c>
      <c r="B170" s="28" t="s">
        <v>244</v>
      </c>
      <c r="C170" s="28" t="s">
        <v>112</v>
      </c>
      <c r="D170" s="28" t="s">
        <v>113</v>
      </c>
      <c r="E170" s="30">
        <v>675</v>
      </c>
      <c r="F170" s="28" t="s">
        <v>227</v>
      </c>
    </row>
    <row r="171" spans="1:6">
      <c r="A171" s="29">
        <v>41487</v>
      </c>
      <c r="B171" s="28" t="s">
        <v>244</v>
      </c>
      <c r="C171" s="28" t="s">
        <v>114</v>
      </c>
      <c r="D171" s="28" t="s">
        <v>115</v>
      </c>
      <c r="E171" s="30">
        <v>939</v>
      </c>
      <c r="F171" s="28" t="s">
        <v>96</v>
      </c>
    </row>
    <row r="172" spans="1:6">
      <c r="A172" s="29">
        <v>41488</v>
      </c>
      <c r="B172" s="28" t="s">
        <v>252</v>
      </c>
      <c r="C172" s="28" t="s">
        <v>116</v>
      </c>
      <c r="D172" s="28" t="s">
        <v>117</v>
      </c>
      <c r="E172" s="30">
        <v>50</v>
      </c>
      <c r="F172" s="28" t="s">
        <v>268</v>
      </c>
    </row>
    <row r="173" spans="1:6">
      <c r="A173" s="29">
        <v>41488</v>
      </c>
      <c r="B173" s="28" t="s">
        <v>252</v>
      </c>
      <c r="C173" s="28" t="s">
        <v>118</v>
      </c>
      <c r="D173" s="28" t="s">
        <v>119</v>
      </c>
      <c r="E173" s="30">
        <v>10</v>
      </c>
      <c r="F173" s="28" t="s">
        <v>227</v>
      </c>
    </row>
    <row r="174" spans="1:6">
      <c r="A174" s="29">
        <v>41489</v>
      </c>
      <c r="B174" s="28" t="s">
        <v>252</v>
      </c>
      <c r="C174" s="28" t="s">
        <v>120</v>
      </c>
      <c r="D174" s="28" t="s">
        <v>121</v>
      </c>
      <c r="E174" s="30">
        <v>71</v>
      </c>
      <c r="F174" s="28" t="s">
        <v>227</v>
      </c>
    </row>
    <row r="175" spans="1:6">
      <c r="A175" s="29">
        <v>41489</v>
      </c>
      <c r="B175" s="28" t="s">
        <v>252</v>
      </c>
      <c r="C175" s="28" t="s">
        <v>122</v>
      </c>
      <c r="D175" s="28" t="s">
        <v>123</v>
      </c>
      <c r="E175" s="30">
        <v>18</v>
      </c>
      <c r="F175" s="28" t="s">
        <v>227</v>
      </c>
    </row>
    <row r="176" spans="1:6">
      <c r="A176" s="29">
        <v>41493</v>
      </c>
      <c r="B176" s="28" t="s">
        <v>252</v>
      </c>
      <c r="C176" s="28" t="s">
        <v>294</v>
      </c>
      <c r="D176" s="28" t="s">
        <v>295</v>
      </c>
      <c r="E176" s="30">
        <v>89</v>
      </c>
      <c r="F176" s="28" t="s">
        <v>227</v>
      </c>
    </row>
    <row r="177" spans="1:6">
      <c r="A177" s="29">
        <v>41493</v>
      </c>
      <c r="B177" s="28" t="s">
        <v>249</v>
      </c>
      <c r="C177" s="28" t="s">
        <v>124</v>
      </c>
      <c r="D177" s="28" t="s">
        <v>125</v>
      </c>
      <c r="E177" s="30">
        <v>340</v>
      </c>
      <c r="F177" s="28" t="s">
        <v>96</v>
      </c>
    </row>
    <row r="178" spans="1:6">
      <c r="A178" s="29">
        <v>41493</v>
      </c>
      <c r="B178" s="28" t="s">
        <v>249</v>
      </c>
      <c r="C178" s="28" t="s">
        <v>126</v>
      </c>
      <c r="D178" s="28" t="s">
        <v>127</v>
      </c>
      <c r="E178" s="30">
        <v>363</v>
      </c>
      <c r="F178" s="28" t="s">
        <v>96</v>
      </c>
    </row>
    <row r="179" spans="1:6">
      <c r="A179" s="29">
        <v>41493</v>
      </c>
      <c r="B179" s="28" t="s">
        <v>249</v>
      </c>
      <c r="C179" s="28" t="s">
        <v>128</v>
      </c>
      <c r="D179" s="28" t="s">
        <v>129</v>
      </c>
      <c r="E179" s="30">
        <v>133</v>
      </c>
      <c r="F179" s="28" t="s">
        <v>96</v>
      </c>
    </row>
    <row r="180" spans="1:6">
      <c r="A180" s="29">
        <v>41494</v>
      </c>
      <c r="B180" s="28" t="s">
        <v>252</v>
      </c>
      <c r="C180" s="28" t="s">
        <v>130</v>
      </c>
      <c r="D180" s="28" t="s">
        <v>131</v>
      </c>
      <c r="E180" s="30">
        <v>5</v>
      </c>
      <c r="F180" s="28" t="s">
        <v>227</v>
      </c>
    </row>
    <row r="181" spans="1:6">
      <c r="A181" s="29">
        <v>41495</v>
      </c>
      <c r="B181" s="28" t="s">
        <v>244</v>
      </c>
      <c r="C181" s="28" t="s">
        <v>132</v>
      </c>
      <c r="D181" s="28" t="s">
        <v>133</v>
      </c>
      <c r="E181" s="30">
        <v>466</v>
      </c>
      <c r="F181" s="28" t="s">
        <v>96</v>
      </c>
    </row>
    <row r="182" spans="1:6">
      <c r="A182" s="29">
        <v>41496</v>
      </c>
      <c r="B182" s="28" t="s">
        <v>252</v>
      </c>
      <c r="C182" s="28" t="s">
        <v>294</v>
      </c>
      <c r="D182" s="28" t="s">
        <v>295</v>
      </c>
      <c r="E182" s="30">
        <v>67</v>
      </c>
      <c r="F182" s="28" t="s">
        <v>227</v>
      </c>
    </row>
    <row r="183" spans="1:6">
      <c r="A183" s="29">
        <v>41498</v>
      </c>
      <c r="B183" s="28" t="s">
        <v>252</v>
      </c>
      <c r="C183" s="28" t="s">
        <v>303</v>
      </c>
      <c r="D183" s="28" t="s">
        <v>304</v>
      </c>
      <c r="E183" s="30">
        <v>-38</v>
      </c>
      <c r="F183" s="28" t="s">
        <v>227</v>
      </c>
    </row>
    <row r="184" spans="1:6">
      <c r="A184" s="29">
        <v>41498</v>
      </c>
      <c r="B184" s="28" t="s">
        <v>252</v>
      </c>
      <c r="C184" s="28" t="s">
        <v>303</v>
      </c>
      <c r="D184" s="28" t="s">
        <v>304</v>
      </c>
      <c r="E184" s="30">
        <v>-25</v>
      </c>
      <c r="F184" s="28" t="s">
        <v>227</v>
      </c>
    </row>
    <row r="185" spans="1:6">
      <c r="A185" s="29">
        <v>41498</v>
      </c>
      <c r="B185" s="28" t="s">
        <v>252</v>
      </c>
      <c r="C185" s="28" t="s">
        <v>303</v>
      </c>
      <c r="D185" s="28" t="s">
        <v>304</v>
      </c>
      <c r="E185" s="30">
        <v>-21</v>
      </c>
      <c r="F185" s="28" t="s">
        <v>227</v>
      </c>
    </row>
    <row r="186" spans="1:6">
      <c r="A186" s="29">
        <v>41499</v>
      </c>
      <c r="B186" s="28" t="s">
        <v>252</v>
      </c>
      <c r="C186" s="28" t="s">
        <v>134</v>
      </c>
      <c r="D186" s="28" t="s">
        <v>135</v>
      </c>
      <c r="E186" s="30">
        <v>17</v>
      </c>
      <c r="F186" s="28" t="s">
        <v>227</v>
      </c>
    </row>
    <row r="187" spans="1:6">
      <c r="A187" s="29">
        <v>41499</v>
      </c>
      <c r="B187" s="28" t="s">
        <v>252</v>
      </c>
      <c r="C187" s="28" t="s">
        <v>294</v>
      </c>
      <c r="D187" s="28" t="s">
        <v>295</v>
      </c>
      <c r="E187" s="30">
        <v>40</v>
      </c>
      <c r="F187" s="28" t="s">
        <v>227</v>
      </c>
    </row>
    <row r="188" spans="1:6">
      <c r="A188" s="29">
        <v>41500</v>
      </c>
      <c r="B188" s="28" t="s">
        <v>252</v>
      </c>
      <c r="C188" s="28" t="s">
        <v>294</v>
      </c>
      <c r="D188" s="28" t="s">
        <v>295</v>
      </c>
      <c r="E188" s="30">
        <v>209</v>
      </c>
      <c r="F188" s="28" t="s">
        <v>227</v>
      </c>
    </row>
    <row r="189" spans="1:6">
      <c r="A189" s="29">
        <v>41501</v>
      </c>
      <c r="B189" s="28" t="s">
        <v>252</v>
      </c>
      <c r="C189" s="28" t="s">
        <v>136</v>
      </c>
      <c r="D189" s="28" t="s">
        <v>137</v>
      </c>
      <c r="E189" s="30">
        <v>13</v>
      </c>
      <c r="F189" s="28" t="s">
        <v>227</v>
      </c>
    </row>
    <row r="190" spans="1:6">
      <c r="A190" s="29">
        <v>41502</v>
      </c>
      <c r="B190" s="28" t="s">
        <v>252</v>
      </c>
      <c r="C190" s="28" t="s">
        <v>138</v>
      </c>
      <c r="D190" s="28" t="s">
        <v>105</v>
      </c>
      <c r="E190" s="30">
        <v>20</v>
      </c>
      <c r="F190" s="28" t="s">
        <v>227</v>
      </c>
    </row>
    <row r="191" spans="1:6">
      <c r="A191" s="29">
        <v>41504</v>
      </c>
      <c r="B191" s="28" t="s">
        <v>252</v>
      </c>
      <c r="C191" s="28" t="s">
        <v>294</v>
      </c>
      <c r="D191" s="28" t="s">
        <v>295</v>
      </c>
      <c r="E191" s="30">
        <v>207</v>
      </c>
      <c r="F191" s="28" t="s">
        <v>227</v>
      </c>
    </row>
    <row r="192" spans="1:6">
      <c r="A192" s="29">
        <v>41505</v>
      </c>
      <c r="B192" s="28" t="s">
        <v>252</v>
      </c>
      <c r="C192" s="28" t="s">
        <v>139</v>
      </c>
      <c r="D192" s="28" t="s">
        <v>140</v>
      </c>
      <c r="E192" s="30">
        <v>6</v>
      </c>
      <c r="F192" s="28" t="s">
        <v>227</v>
      </c>
    </row>
    <row r="193" spans="1:6">
      <c r="A193" s="29">
        <v>41505</v>
      </c>
      <c r="B193" s="28" t="s">
        <v>244</v>
      </c>
      <c r="C193" s="28" t="s">
        <v>141</v>
      </c>
      <c r="D193" s="28" t="s">
        <v>142</v>
      </c>
      <c r="E193" s="30">
        <v>20</v>
      </c>
      <c r="F193" s="28" t="s">
        <v>227</v>
      </c>
    </row>
    <row r="194" spans="1:6">
      <c r="A194" s="29">
        <v>41505</v>
      </c>
      <c r="B194" s="28" t="s">
        <v>252</v>
      </c>
      <c r="C194" s="28" t="s">
        <v>294</v>
      </c>
      <c r="D194" s="28" t="s">
        <v>295</v>
      </c>
      <c r="E194" s="30">
        <v>207</v>
      </c>
      <c r="F194" s="28" t="s">
        <v>227</v>
      </c>
    </row>
    <row r="195" spans="1:6">
      <c r="A195" s="29">
        <v>41507</v>
      </c>
      <c r="B195" s="28" t="s">
        <v>252</v>
      </c>
      <c r="C195" s="28" t="s">
        <v>143</v>
      </c>
      <c r="D195" s="28" t="s">
        <v>144</v>
      </c>
      <c r="E195" s="30">
        <v>41</v>
      </c>
      <c r="F195" s="28" t="s">
        <v>227</v>
      </c>
    </row>
    <row r="196" spans="1:6">
      <c r="A196" s="29">
        <v>41508</v>
      </c>
      <c r="B196" s="28" t="s">
        <v>249</v>
      </c>
      <c r="C196" s="28" t="s">
        <v>145</v>
      </c>
      <c r="D196" s="28" t="s">
        <v>146</v>
      </c>
      <c r="E196" s="30">
        <v>583</v>
      </c>
      <c r="F196" s="28" t="s">
        <v>227</v>
      </c>
    </row>
    <row r="197" spans="1:6">
      <c r="A197" s="29">
        <v>41509</v>
      </c>
      <c r="B197" s="28" t="s">
        <v>252</v>
      </c>
      <c r="C197" s="28" t="s">
        <v>173</v>
      </c>
      <c r="D197" s="28" t="s">
        <v>147</v>
      </c>
      <c r="E197" s="30">
        <v>38</v>
      </c>
      <c r="F197" s="28" t="s">
        <v>227</v>
      </c>
    </row>
    <row r="198" spans="1:6">
      <c r="A198" s="29">
        <v>41510</v>
      </c>
      <c r="B198" s="28" t="s">
        <v>252</v>
      </c>
      <c r="C198" s="28" t="s">
        <v>294</v>
      </c>
      <c r="D198" s="28" t="s">
        <v>295</v>
      </c>
      <c r="E198" s="30">
        <v>246</v>
      </c>
      <c r="F198" s="28" t="s">
        <v>227</v>
      </c>
    </row>
    <row r="199" spans="1:6">
      <c r="A199" s="29">
        <v>41510</v>
      </c>
      <c r="B199" s="28" t="s">
        <v>252</v>
      </c>
      <c r="C199" s="28" t="s">
        <v>303</v>
      </c>
      <c r="D199" s="28" t="s">
        <v>304</v>
      </c>
      <c r="E199" s="30">
        <v>-13</v>
      </c>
      <c r="F199" s="28" t="s">
        <v>227</v>
      </c>
    </row>
    <row r="200" spans="1:6">
      <c r="A200" s="29">
        <v>41512</v>
      </c>
      <c r="B200" s="28" t="s">
        <v>252</v>
      </c>
      <c r="C200" s="28" t="s">
        <v>294</v>
      </c>
      <c r="D200" s="28" t="s">
        <v>295</v>
      </c>
      <c r="E200" s="30">
        <v>158</v>
      </c>
      <c r="F200" s="28" t="s">
        <v>227</v>
      </c>
    </row>
    <row r="201" spans="1:6">
      <c r="A201" s="29">
        <v>41513</v>
      </c>
      <c r="B201" s="28" t="s">
        <v>252</v>
      </c>
      <c r="C201" s="28" t="s">
        <v>0</v>
      </c>
      <c r="D201" s="28" t="s">
        <v>1</v>
      </c>
      <c r="E201" s="30">
        <v>6</v>
      </c>
      <c r="F201" s="28" t="s">
        <v>227</v>
      </c>
    </row>
    <row r="202" spans="1:6">
      <c r="A202" s="29">
        <v>41513</v>
      </c>
      <c r="B202" s="28" t="s">
        <v>252</v>
      </c>
      <c r="C202" s="28" t="s">
        <v>294</v>
      </c>
      <c r="D202" s="28" t="s">
        <v>295</v>
      </c>
      <c r="E202" s="30">
        <v>158</v>
      </c>
      <c r="F202" s="28" t="s">
        <v>227</v>
      </c>
    </row>
    <row r="203" spans="1:6">
      <c r="A203" s="29">
        <v>41519</v>
      </c>
      <c r="B203" s="28" t="s">
        <v>252</v>
      </c>
      <c r="C203" s="28" t="s">
        <v>294</v>
      </c>
      <c r="D203" s="28" t="s">
        <v>295</v>
      </c>
      <c r="E203" s="28">
        <v>148</v>
      </c>
      <c r="F203" s="28" t="s">
        <v>227</v>
      </c>
    </row>
    <row r="204" spans="1:6">
      <c r="A204" s="29">
        <v>41523</v>
      </c>
      <c r="B204" s="28" t="s">
        <v>244</v>
      </c>
      <c r="C204" s="28" t="s">
        <v>2</v>
      </c>
      <c r="D204" s="28" t="s">
        <v>3</v>
      </c>
      <c r="E204" s="28">
        <v>105</v>
      </c>
      <c r="F204" s="28" t="s">
        <v>96</v>
      </c>
    </row>
    <row r="205" spans="1:6">
      <c r="A205" s="29">
        <v>41524</v>
      </c>
      <c r="B205" s="28" t="s">
        <v>249</v>
      </c>
      <c r="C205" s="28" t="s">
        <v>145</v>
      </c>
      <c r="D205" s="28" t="s">
        <v>4</v>
      </c>
      <c r="E205" s="30">
        <v>436</v>
      </c>
      <c r="F205" s="28" t="s">
        <v>227</v>
      </c>
    </row>
    <row r="206" spans="1:6">
      <c r="A206" s="29">
        <v>41524</v>
      </c>
      <c r="B206" s="28" t="s">
        <v>252</v>
      </c>
      <c r="C206" s="28" t="s">
        <v>5</v>
      </c>
      <c r="D206" s="28" t="s">
        <v>6</v>
      </c>
      <c r="E206" s="28">
        <v>1</v>
      </c>
      <c r="F206" s="28" t="s">
        <v>227</v>
      </c>
    </row>
    <row r="207" spans="1:6">
      <c r="A207" s="29">
        <v>41524</v>
      </c>
      <c r="B207" s="28" t="s">
        <v>252</v>
      </c>
      <c r="C207" s="28" t="s">
        <v>5</v>
      </c>
      <c r="D207" s="28" t="s">
        <v>7</v>
      </c>
      <c r="E207" s="28">
        <v>3</v>
      </c>
      <c r="F207" s="28" t="s">
        <v>227</v>
      </c>
    </row>
    <row r="208" spans="1:6">
      <c r="A208" s="29">
        <v>41524</v>
      </c>
      <c r="B208" s="28" t="s">
        <v>252</v>
      </c>
      <c r="C208" s="28" t="s">
        <v>8</v>
      </c>
      <c r="D208" s="28" t="s">
        <v>9</v>
      </c>
      <c r="E208" s="28">
        <v>22</v>
      </c>
      <c r="F208" s="28" t="s">
        <v>227</v>
      </c>
    </row>
    <row r="209" spans="1:6">
      <c r="A209" s="29">
        <v>41524</v>
      </c>
      <c r="B209" s="28" t="s">
        <v>252</v>
      </c>
      <c r="C209" s="28" t="s">
        <v>294</v>
      </c>
      <c r="D209" s="28" t="s">
        <v>295</v>
      </c>
      <c r="E209" s="28">
        <v>34</v>
      </c>
      <c r="F209" s="28" t="s">
        <v>227</v>
      </c>
    </row>
    <row r="210" spans="1:6">
      <c r="A210" s="29">
        <v>41525</v>
      </c>
      <c r="B210" s="28" t="s">
        <v>252</v>
      </c>
      <c r="C210" s="28" t="s">
        <v>294</v>
      </c>
      <c r="D210" s="28" t="s">
        <v>295</v>
      </c>
      <c r="E210" s="28">
        <v>20</v>
      </c>
      <c r="F210" s="28" t="s">
        <v>96</v>
      </c>
    </row>
    <row r="211" spans="1:6">
      <c r="A211" s="29">
        <v>41525</v>
      </c>
      <c r="B211" s="28" t="s">
        <v>252</v>
      </c>
      <c r="C211" s="28" t="s">
        <v>294</v>
      </c>
      <c r="D211" s="28" t="s">
        <v>295</v>
      </c>
      <c r="E211" s="28">
        <v>101</v>
      </c>
      <c r="F211" s="28" t="s">
        <v>96</v>
      </c>
    </row>
    <row r="212" spans="1:6">
      <c r="A212" s="29">
        <v>41526</v>
      </c>
      <c r="B212" s="28" t="s">
        <v>252</v>
      </c>
      <c r="C212" s="28" t="s">
        <v>294</v>
      </c>
      <c r="D212" s="28" t="s">
        <v>295</v>
      </c>
      <c r="E212" s="28">
        <v>101</v>
      </c>
      <c r="F212" s="28" t="s">
        <v>96</v>
      </c>
    </row>
    <row r="213" spans="1:6">
      <c r="A213" s="29">
        <v>41528</v>
      </c>
      <c r="B213" s="28" t="s">
        <v>252</v>
      </c>
      <c r="C213" s="28" t="s">
        <v>294</v>
      </c>
      <c r="D213" s="28" t="s">
        <v>295</v>
      </c>
      <c r="E213" s="28">
        <v>302</v>
      </c>
      <c r="F213" s="28" t="s">
        <v>96</v>
      </c>
    </row>
    <row r="214" spans="1:6">
      <c r="A214" s="29">
        <v>41529</v>
      </c>
      <c r="B214" s="28" t="s">
        <v>252</v>
      </c>
      <c r="C214" s="28" t="s">
        <v>10</v>
      </c>
      <c r="D214" s="28" t="s">
        <v>11</v>
      </c>
      <c r="E214" s="28">
        <v>39</v>
      </c>
      <c r="F214" s="28" t="s">
        <v>96</v>
      </c>
    </row>
    <row r="215" spans="1:6">
      <c r="A215" s="29">
        <v>41530</v>
      </c>
      <c r="B215" s="28" t="s">
        <v>249</v>
      </c>
      <c r="C215" s="28" t="s">
        <v>12</v>
      </c>
      <c r="D215" s="28" t="s">
        <v>13</v>
      </c>
      <c r="E215" s="28">
        <v>427</v>
      </c>
      <c r="F215" s="28" t="s">
        <v>96</v>
      </c>
    </row>
    <row r="216" spans="1:6">
      <c r="A216" s="29">
        <v>41535</v>
      </c>
      <c r="B216" s="28" t="s">
        <v>252</v>
      </c>
      <c r="C216" s="28" t="s">
        <v>294</v>
      </c>
      <c r="D216" s="28" t="s">
        <v>295</v>
      </c>
      <c r="E216" s="28">
        <v>202</v>
      </c>
      <c r="F216" s="28" t="s">
        <v>96</v>
      </c>
    </row>
    <row r="217" spans="1:6">
      <c r="A217" s="29">
        <v>41538</v>
      </c>
      <c r="B217" s="28" t="s">
        <v>252</v>
      </c>
      <c r="C217" s="28" t="s">
        <v>14</v>
      </c>
      <c r="D217" s="28" t="s">
        <v>15</v>
      </c>
      <c r="E217" s="28">
        <v>10</v>
      </c>
      <c r="F217" s="28" t="s">
        <v>96</v>
      </c>
    </row>
    <row r="218" spans="1:6">
      <c r="A218" s="29">
        <v>41539</v>
      </c>
      <c r="B218" s="28" t="s">
        <v>252</v>
      </c>
      <c r="C218" s="28" t="s">
        <v>16</v>
      </c>
      <c r="D218" s="28" t="s">
        <v>295</v>
      </c>
      <c r="E218" s="28">
        <v>105</v>
      </c>
      <c r="F218" s="28" t="s">
        <v>96</v>
      </c>
    </row>
    <row r="219" spans="1:6">
      <c r="A219" s="29">
        <v>41539</v>
      </c>
      <c r="B219" s="28" t="s">
        <v>252</v>
      </c>
      <c r="C219" s="28" t="s">
        <v>17</v>
      </c>
      <c r="D219" s="28" t="s">
        <v>18</v>
      </c>
      <c r="E219" s="28">
        <v>527</v>
      </c>
      <c r="F219" s="28" t="s">
        <v>96</v>
      </c>
    </row>
    <row r="220" spans="1:6">
      <c r="A220" s="29">
        <v>41542</v>
      </c>
      <c r="B220" s="28" t="s">
        <v>252</v>
      </c>
      <c r="C220" s="28" t="s">
        <v>294</v>
      </c>
      <c r="D220" s="28" t="s">
        <v>295</v>
      </c>
      <c r="E220" s="28">
        <v>100</v>
      </c>
      <c r="F220" s="28" t="s">
        <v>96</v>
      </c>
    </row>
    <row r="221" spans="1:6">
      <c r="A221" s="29">
        <v>41547</v>
      </c>
      <c r="B221" s="28" t="s">
        <v>252</v>
      </c>
      <c r="C221" s="28" t="s">
        <v>163</v>
      </c>
      <c r="D221" s="28" t="s">
        <v>164</v>
      </c>
      <c r="E221" s="28">
        <v>-4</v>
      </c>
      <c r="F221" s="28" t="s">
        <v>96</v>
      </c>
    </row>
    <row r="222" spans="1:6">
      <c r="A222" s="29">
        <v>41549</v>
      </c>
      <c r="B222" s="28" t="s">
        <v>252</v>
      </c>
      <c r="C222" s="28" t="s">
        <v>19</v>
      </c>
      <c r="D222" s="28" t="s">
        <v>20</v>
      </c>
      <c r="E222" s="30">
        <v>1471</v>
      </c>
      <c r="F222" s="28" t="s">
        <v>96</v>
      </c>
    </row>
    <row r="223" spans="1:6">
      <c r="A223" s="29">
        <v>41551</v>
      </c>
      <c r="B223" s="28" t="s">
        <v>252</v>
      </c>
      <c r="C223" s="28" t="s">
        <v>21</v>
      </c>
      <c r="D223" s="28" t="s">
        <v>22</v>
      </c>
      <c r="E223" s="28">
        <v>126</v>
      </c>
      <c r="F223" s="28" t="s">
        <v>96</v>
      </c>
    </row>
    <row r="224" spans="1:6">
      <c r="A224" s="29">
        <v>41555</v>
      </c>
      <c r="B224" s="28" t="s">
        <v>268</v>
      </c>
      <c r="C224" s="28" t="s">
        <v>23</v>
      </c>
      <c r="D224" s="28" t="s">
        <v>270</v>
      </c>
      <c r="E224" s="28">
        <v>15</v>
      </c>
      <c r="F224" s="28" t="s">
        <v>268</v>
      </c>
    </row>
    <row r="225" spans="1:6">
      <c r="A225" s="29">
        <v>41557</v>
      </c>
      <c r="B225" s="28" t="s">
        <v>252</v>
      </c>
      <c r="C225" s="28" t="s">
        <v>294</v>
      </c>
      <c r="D225" s="28" t="s">
        <v>295</v>
      </c>
      <c r="E225" s="28">
        <v>24</v>
      </c>
      <c r="F225" s="28" t="s">
        <v>96</v>
      </c>
    </row>
    <row r="226" spans="1:6">
      <c r="A226" s="29">
        <v>41559</v>
      </c>
      <c r="B226" s="28" t="s">
        <v>252</v>
      </c>
      <c r="C226" s="28" t="s">
        <v>294</v>
      </c>
      <c r="D226" s="28" t="s">
        <v>295</v>
      </c>
      <c r="E226" s="28">
        <v>90</v>
      </c>
      <c r="F226" s="28" t="s">
        <v>96</v>
      </c>
    </row>
    <row r="227" spans="1:6">
      <c r="A227" s="29">
        <v>41565</v>
      </c>
      <c r="B227" s="28" t="s">
        <v>252</v>
      </c>
      <c r="C227" s="28" t="s">
        <v>303</v>
      </c>
      <c r="D227" s="28" t="s">
        <v>304</v>
      </c>
      <c r="E227" s="30">
        <v>-72</v>
      </c>
      <c r="F227" s="28" t="s">
        <v>96</v>
      </c>
    </row>
    <row r="228" spans="1:6">
      <c r="A228" s="29">
        <v>41566</v>
      </c>
      <c r="B228" s="28" t="s">
        <v>252</v>
      </c>
      <c r="C228" s="28" t="s">
        <v>294</v>
      </c>
      <c r="D228" s="28" t="s">
        <v>295</v>
      </c>
      <c r="E228" s="28">
        <v>123</v>
      </c>
      <c r="F228" s="28" t="s">
        <v>96</v>
      </c>
    </row>
    <row r="229" spans="1:6">
      <c r="A229" s="29">
        <v>41573</v>
      </c>
      <c r="B229" s="28" t="s">
        <v>244</v>
      </c>
      <c r="C229" s="28" t="s">
        <v>24</v>
      </c>
      <c r="D229" s="28" t="s">
        <v>3</v>
      </c>
      <c r="E229" s="28">
        <v>231</v>
      </c>
      <c r="F229" s="28" t="s">
        <v>96</v>
      </c>
    </row>
    <row r="230" spans="1:6">
      <c r="A230" s="29">
        <v>41578</v>
      </c>
      <c r="B230" s="28" t="s">
        <v>252</v>
      </c>
      <c r="C230" s="28" t="s">
        <v>163</v>
      </c>
      <c r="D230" s="28" t="s">
        <v>164</v>
      </c>
      <c r="E230" s="28">
        <v>-4</v>
      </c>
      <c r="F230" s="28" t="s">
        <v>96</v>
      </c>
    </row>
    <row r="231" spans="1:6">
      <c r="A231" s="29">
        <v>41579</v>
      </c>
      <c r="B231" s="28" t="s">
        <v>244</v>
      </c>
      <c r="C231" s="28" t="s">
        <v>25</v>
      </c>
      <c r="D231" s="28" t="s">
        <v>26</v>
      </c>
      <c r="E231" s="28">
        <v>97</v>
      </c>
      <c r="F231" s="28" t="s">
        <v>96</v>
      </c>
    </row>
    <row r="232" spans="1:6">
      <c r="A232" s="29">
        <v>41580</v>
      </c>
      <c r="B232" s="28" t="s">
        <v>252</v>
      </c>
      <c r="C232" s="28" t="s">
        <v>294</v>
      </c>
      <c r="D232" s="28" t="s">
        <v>295</v>
      </c>
      <c r="E232" s="28">
        <v>41</v>
      </c>
      <c r="F232" s="28" t="s">
        <v>96</v>
      </c>
    </row>
    <row r="233" spans="1:6">
      <c r="A233" s="29">
        <v>41583</v>
      </c>
      <c r="B233" s="28" t="s">
        <v>252</v>
      </c>
      <c r="C233" s="28" t="s">
        <v>294</v>
      </c>
      <c r="D233" s="28" t="s">
        <v>295</v>
      </c>
      <c r="E233" s="28">
        <v>41</v>
      </c>
      <c r="F233" s="28" t="s">
        <v>96</v>
      </c>
    </row>
    <row r="234" spans="1:6">
      <c r="A234" s="29">
        <v>41585</v>
      </c>
      <c r="B234" s="28" t="s">
        <v>252</v>
      </c>
      <c r="C234" s="28" t="s">
        <v>294</v>
      </c>
      <c r="D234" s="28" t="s">
        <v>295</v>
      </c>
      <c r="E234" s="28">
        <v>49</v>
      </c>
      <c r="F234" s="28" t="s">
        <v>96</v>
      </c>
    </row>
    <row r="235" spans="1:6">
      <c r="A235" s="29">
        <v>41586</v>
      </c>
      <c r="B235" s="28" t="s">
        <v>252</v>
      </c>
      <c r="C235" s="28" t="s">
        <v>294</v>
      </c>
      <c r="D235" s="28" t="s">
        <v>295</v>
      </c>
      <c r="E235" s="28">
        <v>80</v>
      </c>
      <c r="F235" s="28" t="s">
        <v>96</v>
      </c>
    </row>
    <row r="236" spans="1:6">
      <c r="A236" s="29">
        <v>41589</v>
      </c>
      <c r="B236" s="28" t="s">
        <v>252</v>
      </c>
      <c r="C236" s="28" t="s">
        <v>294</v>
      </c>
      <c r="D236" s="28" t="s">
        <v>295</v>
      </c>
      <c r="E236" s="28">
        <v>14</v>
      </c>
      <c r="F236" s="28" t="s">
        <v>96</v>
      </c>
    </row>
    <row r="237" spans="1:6">
      <c r="A237" s="29">
        <v>41590</v>
      </c>
      <c r="B237" s="28" t="s">
        <v>252</v>
      </c>
      <c r="C237" s="28" t="s">
        <v>294</v>
      </c>
      <c r="D237" s="28" t="s">
        <v>295</v>
      </c>
      <c r="E237" s="28">
        <v>180</v>
      </c>
      <c r="F237" s="28" t="s">
        <v>96</v>
      </c>
    </row>
    <row r="238" spans="1:6">
      <c r="A238" s="29">
        <v>41590</v>
      </c>
      <c r="B238" s="28" t="s">
        <v>252</v>
      </c>
      <c r="C238" s="28" t="s">
        <v>27</v>
      </c>
      <c r="D238" s="28" t="s">
        <v>28</v>
      </c>
      <c r="E238" s="28">
        <v>17</v>
      </c>
      <c r="F238" s="28" t="s">
        <v>96</v>
      </c>
    </row>
    <row r="239" spans="1:6">
      <c r="A239" s="29">
        <v>41591</v>
      </c>
      <c r="B239" s="28" t="s">
        <v>249</v>
      </c>
      <c r="C239" s="28" t="s">
        <v>29</v>
      </c>
      <c r="D239" s="28" t="s">
        <v>30</v>
      </c>
      <c r="E239" s="28">
        <v>215</v>
      </c>
      <c r="F239" s="28" t="s">
        <v>96</v>
      </c>
    </row>
    <row r="240" spans="1:6">
      <c r="A240" s="29">
        <v>41591</v>
      </c>
      <c r="B240" s="28" t="s">
        <v>252</v>
      </c>
      <c r="C240" s="28" t="s">
        <v>66</v>
      </c>
      <c r="D240" s="28" t="s">
        <v>31</v>
      </c>
      <c r="E240" s="28">
        <v>3</v>
      </c>
      <c r="F240" s="28" t="s">
        <v>96</v>
      </c>
    </row>
    <row r="241" spans="1:6">
      <c r="A241" s="29">
        <v>41593</v>
      </c>
      <c r="B241" s="28" t="s">
        <v>252</v>
      </c>
      <c r="C241" s="28" t="s">
        <v>294</v>
      </c>
      <c r="D241" s="28" t="s">
        <v>295</v>
      </c>
      <c r="E241" s="28">
        <v>60</v>
      </c>
      <c r="F241" s="28" t="s">
        <v>96</v>
      </c>
    </row>
    <row r="242" spans="1:6">
      <c r="A242" s="29">
        <v>41593</v>
      </c>
      <c r="B242" s="28" t="s">
        <v>249</v>
      </c>
      <c r="C242" s="28" t="s">
        <v>29</v>
      </c>
      <c r="D242" s="28" t="s">
        <v>32</v>
      </c>
      <c r="E242" s="28">
        <v>181</v>
      </c>
      <c r="F242" s="28" t="s">
        <v>96</v>
      </c>
    </row>
    <row r="243" spans="1:6">
      <c r="A243" s="29">
        <v>41593</v>
      </c>
      <c r="B243" s="28" t="s">
        <v>244</v>
      </c>
      <c r="C243" s="28" t="s">
        <v>33</v>
      </c>
      <c r="D243" s="28" t="s">
        <v>272</v>
      </c>
      <c r="E243" s="28">
        <v>708</v>
      </c>
      <c r="F243" s="28" t="s">
        <v>96</v>
      </c>
    </row>
    <row r="244" spans="1:6">
      <c r="A244" s="29">
        <v>41593</v>
      </c>
      <c r="B244" s="28" t="s">
        <v>252</v>
      </c>
      <c r="C244" s="28" t="s">
        <v>294</v>
      </c>
      <c r="D244" s="28" t="s">
        <v>295</v>
      </c>
      <c r="E244" s="28">
        <v>68</v>
      </c>
      <c r="F244" s="28" t="s">
        <v>96</v>
      </c>
    </row>
    <row r="245" spans="1:6">
      <c r="A245" s="29">
        <v>41595</v>
      </c>
      <c r="B245" s="28" t="s">
        <v>244</v>
      </c>
      <c r="C245" s="28" t="s">
        <v>34</v>
      </c>
      <c r="D245" s="28" t="s">
        <v>35</v>
      </c>
      <c r="E245" s="28">
        <v>54</v>
      </c>
      <c r="F245" s="28" t="s">
        <v>96</v>
      </c>
    </row>
    <row r="246" spans="1:6">
      <c r="A246" s="29">
        <v>41595</v>
      </c>
      <c r="B246" s="28" t="s">
        <v>244</v>
      </c>
      <c r="C246" s="28" t="s">
        <v>36</v>
      </c>
      <c r="D246" s="28" t="s">
        <v>35</v>
      </c>
      <c r="E246" s="28">
        <v>50</v>
      </c>
      <c r="F246" s="28" t="s">
        <v>96</v>
      </c>
    </row>
    <row r="247" spans="1:6">
      <c r="A247" s="29">
        <v>41596</v>
      </c>
      <c r="B247" s="28" t="s">
        <v>249</v>
      </c>
      <c r="C247" s="28" t="s">
        <v>37</v>
      </c>
      <c r="D247" s="28" t="s">
        <v>38</v>
      </c>
      <c r="E247" s="28">
        <f>59+353</f>
        <v>412</v>
      </c>
      <c r="F247" s="28" t="s">
        <v>96</v>
      </c>
    </row>
    <row r="248" spans="1:6">
      <c r="A248" s="29">
        <v>41596</v>
      </c>
      <c r="B248" s="28" t="s">
        <v>252</v>
      </c>
      <c r="C248" s="28" t="s">
        <v>294</v>
      </c>
      <c r="D248" s="28" t="s">
        <v>295</v>
      </c>
      <c r="E248" s="28">
        <v>145</v>
      </c>
      <c r="F248" s="28" t="s">
        <v>96</v>
      </c>
    </row>
    <row r="249" spans="1:6">
      <c r="A249" s="29">
        <v>41598</v>
      </c>
      <c r="B249" s="28" t="s">
        <v>252</v>
      </c>
      <c r="C249" s="28" t="s">
        <v>294</v>
      </c>
      <c r="D249" s="28" t="s">
        <v>295</v>
      </c>
      <c r="E249" s="28">
        <v>120</v>
      </c>
      <c r="F249" s="28" t="s">
        <v>96</v>
      </c>
    </row>
    <row r="250" spans="1:6">
      <c r="A250" s="29">
        <v>41602</v>
      </c>
      <c r="B250" s="28" t="s">
        <v>252</v>
      </c>
      <c r="C250" s="28" t="s">
        <v>294</v>
      </c>
      <c r="D250" s="28" t="s">
        <v>295</v>
      </c>
      <c r="E250" s="28">
        <v>97</v>
      </c>
      <c r="F250" s="28" t="s">
        <v>96</v>
      </c>
    </row>
    <row r="251" spans="1:6">
      <c r="A251" s="29">
        <v>41604</v>
      </c>
      <c r="B251" s="28" t="s">
        <v>252</v>
      </c>
      <c r="C251" s="28" t="s">
        <v>303</v>
      </c>
      <c r="D251" s="28" t="s">
        <v>304</v>
      </c>
      <c r="E251" s="30">
        <v>-39</v>
      </c>
      <c r="F251" s="28" t="s">
        <v>96</v>
      </c>
    </row>
    <row r="252" spans="1:6">
      <c r="A252" s="29">
        <v>41607</v>
      </c>
      <c r="B252" s="28" t="s">
        <v>252</v>
      </c>
      <c r="C252" s="28" t="s">
        <v>163</v>
      </c>
      <c r="D252" s="28" t="s">
        <v>164</v>
      </c>
      <c r="E252" s="30">
        <v>-20</v>
      </c>
      <c r="F252" s="28" t="s">
        <v>96</v>
      </c>
    </row>
    <row r="253" spans="1:6">
      <c r="A253" s="29">
        <v>41609</v>
      </c>
      <c r="B253" s="28" t="s">
        <v>252</v>
      </c>
      <c r="C253" s="28" t="s">
        <v>294</v>
      </c>
      <c r="D253" s="28" t="s">
        <v>295</v>
      </c>
      <c r="E253" s="28">
        <v>97</v>
      </c>
      <c r="F253" s="28" t="s">
        <v>96</v>
      </c>
    </row>
    <row r="254" spans="1:6">
      <c r="A254" s="29">
        <v>41611</v>
      </c>
      <c r="B254" s="28" t="s">
        <v>249</v>
      </c>
      <c r="C254" s="28" t="s">
        <v>39</v>
      </c>
      <c r="D254" s="28" t="s">
        <v>40</v>
      </c>
      <c r="E254" s="28">
        <v>232</v>
      </c>
      <c r="F254" s="28" t="s">
        <v>96</v>
      </c>
    </row>
    <row r="255" spans="1:6">
      <c r="A255" s="29">
        <v>41614</v>
      </c>
      <c r="B255" s="28" t="s">
        <v>252</v>
      </c>
      <c r="C255" s="28" t="s">
        <v>294</v>
      </c>
      <c r="D255" s="28" t="s">
        <v>295</v>
      </c>
      <c r="E255" s="28">
        <v>74</v>
      </c>
      <c r="F255" s="28" t="s">
        <v>96</v>
      </c>
    </row>
    <row r="256" spans="1:6">
      <c r="A256" s="29">
        <v>41615</v>
      </c>
      <c r="B256" s="28" t="s">
        <v>252</v>
      </c>
      <c r="C256" s="28" t="s">
        <v>294</v>
      </c>
      <c r="D256" s="28" t="s">
        <v>295</v>
      </c>
      <c r="E256" s="28">
        <v>74</v>
      </c>
      <c r="F256" s="28" t="s">
        <v>96</v>
      </c>
    </row>
    <row r="257" spans="1:6">
      <c r="A257" s="29">
        <v>41617</v>
      </c>
      <c r="B257" s="28" t="s">
        <v>249</v>
      </c>
      <c r="C257" s="28" t="s">
        <v>41</v>
      </c>
      <c r="D257" s="28" t="s">
        <v>42</v>
      </c>
      <c r="E257" s="28">
        <v>212</v>
      </c>
      <c r="F257" s="28" t="s">
        <v>96</v>
      </c>
    </row>
    <row r="258" spans="1:6">
      <c r="A258" s="29">
        <v>41617</v>
      </c>
      <c r="B258" s="28" t="s">
        <v>252</v>
      </c>
      <c r="C258" s="28" t="s">
        <v>43</v>
      </c>
      <c r="D258" s="28" t="s">
        <v>42</v>
      </c>
      <c r="E258" s="28">
        <v>180</v>
      </c>
      <c r="F258" s="28" t="s">
        <v>96</v>
      </c>
    </row>
    <row r="259" spans="1:6">
      <c r="A259" s="29">
        <v>41619</v>
      </c>
      <c r="B259" s="28" t="s">
        <v>252</v>
      </c>
      <c r="C259" s="28" t="s">
        <v>44</v>
      </c>
      <c r="D259" s="28" t="s">
        <v>45</v>
      </c>
      <c r="E259" s="28">
        <v>13</v>
      </c>
      <c r="F259" s="28" t="s">
        <v>96</v>
      </c>
    </row>
    <row r="260" spans="1:6">
      <c r="A260" s="29">
        <v>41619</v>
      </c>
      <c r="B260" s="28" t="s">
        <v>252</v>
      </c>
      <c r="C260" s="28" t="s">
        <v>294</v>
      </c>
      <c r="D260" s="28" t="s">
        <v>295</v>
      </c>
      <c r="E260" s="28">
        <v>97</v>
      </c>
      <c r="F260" s="28" t="s">
        <v>96</v>
      </c>
    </row>
    <row r="261" spans="1:6">
      <c r="A261" s="29">
        <v>41619</v>
      </c>
      <c r="B261" s="28" t="s">
        <v>252</v>
      </c>
      <c r="C261" s="28" t="s">
        <v>294</v>
      </c>
      <c r="D261" s="28" t="s">
        <v>295</v>
      </c>
      <c r="E261" s="28">
        <v>97</v>
      </c>
      <c r="F261" s="28" t="s">
        <v>96</v>
      </c>
    </row>
    <row r="262" spans="1:6">
      <c r="A262" s="29">
        <v>41619</v>
      </c>
      <c r="B262" s="28" t="s">
        <v>252</v>
      </c>
      <c r="C262" s="28" t="s">
        <v>294</v>
      </c>
      <c r="D262" s="28" t="s">
        <v>295</v>
      </c>
      <c r="E262" s="28">
        <v>26</v>
      </c>
      <c r="F262" s="28" t="s">
        <v>96</v>
      </c>
    </row>
  </sheetData>
  <autoFilter ref="A1:F262"/>
  <sortState ref="A1:F262">
    <sortCondition ref="A1:A262"/>
  </sortState>
  <phoneticPr fontId="22" type="noConversion"/>
  <pageMargins left="0.75" right="0.75" top="1" bottom="1" header="0.5" footer="0.5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J21"/>
  <sheetViews>
    <sheetView zoomScale="150" workbookViewId="0">
      <selection activeCell="A6" sqref="A6"/>
    </sheetView>
  </sheetViews>
  <sheetFormatPr baseColWidth="10" defaultColWidth="17.1640625" defaultRowHeight="12.75" customHeight="1"/>
  <cols>
    <col min="1" max="1" width="41.5" customWidth="1"/>
    <col min="2" max="2" width="15.33203125" customWidth="1"/>
    <col min="3" max="3" width="2" customWidth="1"/>
    <col min="5" max="5" width="2" customWidth="1"/>
    <col min="7" max="7" width="1.6640625" customWidth="1"/>
    <col min="9" max="9" width="1.83203125" customWidth="1"/>
    <col min="11" max="11" width="2.33203125" customWidth="1"/>
  </cols>
  <sheetData>
    <row r="1" spans="1:10">
      <c r="A1" s="32" t="s">
        <v>46</v>
      </c>
      <c r="B1" s="33">
        <f>Budget!F9</f>
        <v>2480</v>
      </c>
      <c r="D1" s="21" t="s">
        <v>47</v>
      </c>
    </row>
    <row r="2" spans="1:10">
      <c r="A2" s="34" t="s">
        <v>48</v>
      </c>
      <c r="B2" s="35">
        <f>Budget!F28</f>
        <v>38250.04</v>
      </c>
      <c r="D2" s="1">
        <f>SUM(B17:H17)-(SUM('Actual Expenses'!E:E)-SUMIF('Actual Expenses'!F:F,"Prepaid",'Actual Expenses'!E:E))</f>
        <v>0</v>
      </c>
    </row>
    <row r="3" spans="1:10">
      <c r="A3" s="34" t="s">
        <v>49</v>
      </c>
      <c r="B3" s="35">
        <f>J11</f>
        <v>325</v>
      </c>
      <c r="D3" s="5" t="s">
        <v>50</v>
      </c>
    </row>
    <row r="4" spans="1:10">
      <c r="A4" s="34" t="s">
        <v>51</v>
      </c>
      <c r="B4" s="35">
        <f>B2/B3</f>
        <v>117.69243076923077</v>
      </c>
    </row>
    <row r="5" spans="1:10">
      <c r="A5" s="36" t="s">
        <v>52</v>
      </c>
      <c r="B5" s="37">
        <f ca="1">TODAY()</f>
        <v>41628</v>
      </c>
    </row>
    <row r="6" spans="1:10" ht="12.75" customHeight="1">
      <c r="A6" s="28"/>
      <c r="B6" s="28"/>
    </row>
    <row r="7" spans="1:10">
      <c r="D7" s="6" t="s">
        <v>243</v>
      </c>
      <c r="F7" s="6" t="s">
        <v>243</v>
      </c>
      <c r="H7" s="6" t="s">
        <v>243</v>
      </c>
    </row>
    <row r="8" spans="1:10">
      <c r="A8" t="s">
        <v>267</v>
      </c>
      <c r="B8" s="6" t="s">
        <v>268</v>
      </c>
      <c r="D8" s="6" t="s">
        <v>273</v>
      </c>
      <c r="E8" s="12"/>
      <c r="F8" s="6" t="s">
        <v>227</v>
      </c>
      <c r="G8" s="6"/>
      <c r="H8" s="6" t="s">
        <v>96</v>
      </c>
      <c r="J8" s="6" t="s">
        <v>53</v>
      </c>
    </row>
    <row r="9" spans="1:10">
      <c r="A9" t="s">
        <v>54</v>
      </c>
      <c r="B9" s="8" t="s">
        <v>295</v>
      </c>
      <c r="D9" s="9">
        <v>41276</v>
      </c>
      <c r="F9" s="9">
        <v>41421</v>
      </c>
      <c r="H9" s="9">
        <v>41525</v>
      </c>
      <c r="J9" s="8" t="s">
        <v>295</v>
      </c>
    </row>
    <row r="10" spans="1:10">
      <c r="A10" t="s">
        <v>55</v>
      </c>
      <c r="B10" s="8" t="s">
        <v>295</v>
      </c>
      <c r="D10" s="9">
        <v>41400</v>
      </c>
      <c r="F10" s="9">
        <v>41524</v>
      </c>
      <c r="H10" s="9">
        <v>41620</v>
      </c>
      <c r="J10" s="8" t="s">
        <v>295</v>
      </c>
    </row>
    <row r="11" spans="1:10">
      <c r="A11" t="s">
        <v>56</v>
      </c>
      <c r="B11" s="8" t="s">
        <v>295</v>
      </c>
      <c r="D11">
        <f>(D10-D9)+1</f>
        <v>125</v>
      </c>
      <c r="F11">
        <f>(F10-F9)+1</f>
        <v>104</v>
      </c>
      <c r="H11">
        <f>(H10-H9)+1</f>
        <v>96</v>
      </c>
      <c r="J11">
        <f>SUM(D11:H11)</f>
        <v>325</v>
      </c>
    </row>
    <row r="12" spans="1:10">
      <c r="A12" t="s">
        <v>57</v>
      </c>
      <c r="B12" s="8">
        <v>0</v>
      </c>
      <c r="D12" s="16">
        <f>D11/$B$3</f>
        <v>0.38461538461538464</v>
      </c>
      <c r="F12" s="16">
        <f>F11/$B$3</f>
        <v>0.32</v>
      </c>
      <c r="H12" s="16">
        <f>H11/$B$3</f>
        <v>0.29538461538461541</v>
      </c>
      <c r="J12" s="16">
        <f>SUM(D12:H12)</f>
        <v>1</v>
      </c>
    </row>
    <row r="13" spans="1:10">
      <c r="A13" t="s">
        <v>58</v>
      </c>
      <c r="B13" s="8" t="s">
        <v>295</v>
      </c>
      <c r="D13">
        <f ca="1">IF(($B$5&gt;=D9),IF(($B$5&lt;D10),(($B$5-D9)+1),D11),0)</f>
        <v>125</v>
      </c>
      <c r="F13">
        <f ca="1">IF(($B$5&gt;=F9),IF(($B$5&lt;F10),(($B$5-F9)+1),F11),0)</f>
        <v>104</v>
      </c>
      <c r="H13">
        <f ca="1">IF(($B$5&gt;=H9),IF(($B$5&lt;H10),(($B$5-H9)+1),H11),0)</f>
        <v>96</v>
      </c>
      <c r="J13">
        <f ca="1">SUM(D13:H13)</f>
        <v>325</v>
      </c>
    </row>
    <row r="14" spans="1:10">
      <c r="A14" t="s">
        <v>59</v>
      </c>
      <c r="B14" s="8" t="s">
        <v>295</v>
      </c>
      <c r="D14">
        <f ca="1">IF(($B$5&gt;=D9),IF(($B$5&lt;D10),(D10-$B$5),0),D11)</f>
        <v>0</v>
      </c>
      <c r="F14">
        <f ca="1">IF(($B$5&gt;=F9),IF(($B$5&lt;F10),(F10-$B$5),0),F11)</f>
        <v>0</v>
      </c>
      <c r="H14">
        <f ca="1">IF(($B$5&gt;=H9),IF(($B$5&lt;H10),(H10-$B$5),0),H11)</f>
        <v>0</v>
      </c>
      <c r="J14">
        <f ca="1">SUM(D14:H14)</f>
        <v>0</v>
      </c>
    </row>
    <row r="15" spans="1:10">
      <c r="A15" t="s">
        <v>60</v>
      </c>
      <c r="B15" s="17">
        <f>B1</f>
        <v>2480</v>
      </c>
      <c r="C15" s="8"/>
      <c r="D15" s="17">
        <f>$B$4*D11</f>
        <v>14711.553846153845</v>
      </c>
      <c r="E15" s="17"/>
      <c r="F15" s="17">
        <f>$B$4*F11</f>
        <v>12240.0128</v>
      </c>
      <c r="G15" s="17"/>
      <c r="H15" s="17">
        <f>$B$4*H11</f>
        <v>11298.473353846153</v>
      </c>
      <c r="I15" s="8"/>
      <c r="J15" s="17">
        <f>SUM(B15:H15)</f>
        <v>40730.04</v>
      </c>
    </row>
    <row r="16" spans="1:10">
      <c r="A16" t="s">
        <v>61</v>
      </c>
      <c r="B16" s="17">
        <f>B15</f>
        <v>2480</v>
      </c>
      <c r="C16" s="8"/>
      <c r="D16" s="17">
        <f ca="1">$B$4*D13</f>
        <v>14711.553846153845</v>
      </c>
      <c r="E16" s="17"/>
      <c r="F16" s="17">
        <f ca="1">$B$4*F13</f>
        <v>12240.0128</v>
      </c>
      <c r="G16" s="17"/>
      <c r="H16" s="17">
        <f ca="1">$B$4*H13</f>
        <v>11298.473353846153</v>
      </c>
      <c r="I16" s="8"/>
      <c r="J16" s="17">
        <f ca="1">SUM(B16:H16)</f>
        <v>40730.04</v>
      </c>
    </row>
    <row r="17" spans="1:10">
      <c r="A17" t="s">
        <v>62</v>
      </c>
      <c r="B17" s="17">
        <f>SUMIF('Actual Expenses'!$F:$F,B8,'Actual Expenses'!$E:$E)</f>
        <v>2285.92</v>
      </c>
      <c r="C17" s="8"/>
      <c r="D17" s="17">
        <f>SUMIF('Actual Expenses'!$F:$F,D8,'Actual Expenses'!$E:$E)</f>
        <v>13602.08</v>
      </c>
      <c r="E17" s="17"/>
      <c r="F17" s="17">
        <f>SUMIF('Actual Expenses'!$F:$F,F8,'Actual Expenses'!$E:$E)</f>
        <v>11728</v>
      </c>
      <c r="G17" s="17"/>
      <c r="H17" s="17">
        <f>SUMIF('Actual Expenses'!$F:$F,H8,'Actual Expenses'!$E:$E)</f>
        <v>10095</v>
      </c>
      <c r="I17" s="8"/>
      <c r="J17" s="17">
        <f>SUM(B17:H17)</f>
        <v>37711</v>
      </c>
    </row>
    <row r="18" spans="1:10">
      <c r="A18" t="s">
        <v>63</v>
      </c>
      <c r="B18" s="17">
        <v>0</v>
      </c>
      <c r="C18" s="8"/>
      <c r="D18" s="17">
        <v>0</v>
      </c>
      <c r="E18" s="17"/>
      <c r="F18" s="17">
        <v>0</v>
      </c>
      <c r="G18" s="17"/>
      <c r="H18" s="17">
        <v>50</v>
      </c>
      <c r="I18" s="8"/>
      <c r="J18" s="17">
        <f>SUM(B18:H18)</f>
        <v>50</v>
      </c>
    </row>
    <row r="19" spans="1:10">
      <c r="A19" t="s">
        <v>64</v>
      </c>
      <c r="B19" s="17">
        <f>(B15-B17)+B18</f>
        <v>194.07999999999993</v>
      </c>
      <c r="C19" s="8"/>
      <c r="D19" s="17">
        <f>(D15-D17)+D18</f>
        <v>1109.4738461538454</v>
      </c>
      <c r="E19" s="17"/>
      <c r="F19" s="17">
        <f>(F15-F17)+F18</f>
        <v>512.01280000000042</v>
      </c>
      <c r="G19" s="17"/>
      <c r="H19" s="17">
        <f>(H15-H17)+H18</f>
        <v>1253.4733538461533</v>
      </c>
      <c r="I19" s="8"/>
      <c r="J19" s="17">
        <f>(J15-J17)+J18</f>
        <v>3069.0400000000009</v>
      </c>
    </row>
    <row r="20" spans="1:10" ht="12.75" customHeight="1">
      <c r="B20" s="8"/>
      <c r="C20" s="8"/>
      <c r="D20" s="8"/>
      <c r="E20" s="8"/>
      <c r="F20" s="8"/>
      <c r="G20" s="8"/>
      <c r="H20" s="8"/>
      <c r="I20" s="8"/>
      <c r="J20" s="8"/>
    </row>
    <row r="21" spans="1:10">
      <c r="A21" s="12" t="s">
        <v>65</v>
      </c>
      <c r="B21" s="38">
        <f>B19</f>
        <v>194.07999999999993</v>
      </c>
      <c r="C21" s="8"/>
      <c r="D21" s="38">
        <f ca="1">(D16-D17)+D18</f>
        <v>1109.4738461538454</v>
      </c>
      <c r="E21" s="38"/>
      <c r="F21" s="38">
        <f ca="1">(F16-F17)+F18</f>
        <v>512.01280000000042</v>
      </c>
      <c r="G21" s="38"/>
      <c r="H21" s="38">
        <f ca="1">(H16-H17)+H18</f>
        <v>1253.4733538461533</v>
      </c>
      <c r="I21" s="8"/>
      <c r="J21" s="38">
        <f ca="1">(J16-J17)+J18</f>
        <v>3069.0400000000009</v>
      </c>
    </row>
  </sheetData>
  <phoneticPr fontId="22" type="noConversion"/>
  <conditionalFormatting sqref="B21 D21 E21 F21 G21 H21 J21">
    <cfRule type="cellIs" dxfId="3" priority="1" stopIfTrue="1" operator="greaterThan">
      <formula>0</formula>
    </cfRule>
    <cfRule type="cellIs" dxfId="2" priority="2" stopIfTrue="1" operator="lessThan">
      <formula>0</formula>
    </cfRule>
  </conditionalFormatting>
  <conditionalFormatting sqref="D2">
    <cfRule type="cellIs" dxfId="1" priority="1" stopIfTrue="1" operator="greaterThan">
      <formula>1</formula>
    </cfRule>
    <cfRule type="cellIs" dxfId="0" priority="2" stopIfTrue="1" operator="lessThan">
      <formula>-1</formula>
    </cfRule>
  </conditionalFormatting>
  <pageMargins left="0.75" right="0.75" top="1" bottom="1" header="0.5" footer="0.5"/>
  <ignoredErrors>
    <ignoredError sqref="B17 D17 D2 J17 J11:J16 J18 F17:H17" emptyCellReference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Actual Expenses</vt:lpstr>
      <vt:lpstr>Regional Budget Tracking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Michael Tucker</cp:lastModifiedBy>
  <dcterms:created xsi:type="dcterms:W3CDTF">2013-12-20T16:19:00Z</dcterms:created>
  <dcterms:modified xsi:type="dcterms:W3CDTF">2013-12-20T16:19:00Z</dcterms:modified>
</cp:coreProperties>
</file>